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43" documentId="120_S{2AC9BD13-BADA-5192-A53E-5A8FF88502F6}" xr6:coauthVersionLast="47" xr6:coauthVersionMax="47" xr10:uidLastSave="{4D142AE8-2CC3-4787-B981-CFD11AAB224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<sst xmlns="http://schemas.openxmlformats.org/spreadsheetml/2006/main" count="180298" uniqueCount="39134">
  <si>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</si>
  <si>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</si>
  <si>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</si>
  <si>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</si>
  <si>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</si>
  <si>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</si>
  <si>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</si>
  <si>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</si>
  <si>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</si>
  <si>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</si>
  <si>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</si>
  <si>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</si>
  <si>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</si>
  <si>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</si>
  <si>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</si>
  <si>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</si>
  <si>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</si>
  <si>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</si>
  <si>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</si>
  <si>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</si>
  <si>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</si>
  <si>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</si>
  <si>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</si>
  <si>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</si>
  <si>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</si>
  <si>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</si>
  <si>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</si>
  <si>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</si>
  <si>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</si>
  <si>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</si>
  <si>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</si>
  <si>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</si>
  <si>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</si>
  <si>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</si>
  <si>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</si>
  <si>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</si>
  <si>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</si>
  <si>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</si>
  <si>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</si>
  <si>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</si>
  <si>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</si>
  <si>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</si>
  <si>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</si>
  <si>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</si>
  <si>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</si>
  <si>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</si>
  <si>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</si>
  <si>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</si>
  <si>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</si>
  <si>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</si>
  <si>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</si>
  <si>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</si>
  <si>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</si>
  <si>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</si>
  <si>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</si>
  <si>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</si>
  <si>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</si>
  <si>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</si>
  <si>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</si>
  <si>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</si>
  <si>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</si>
  <si>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</si>
  <si>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</si>
  <si>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</si>
  <si>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</si>
  <si>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</si>
  <si>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</si>
  <si>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</si>
  <si>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</si>
  <si>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</si>
  <si>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</si>
  <si>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</si>
  <si>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</si>
  <si>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</si>
  <si>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</si>
  <si>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</si>
  <si>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</si>
  <si>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</si>
  <si>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</si>
  <si>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</si>
  <si>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</si>
  <si>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</si>
  <si>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</si>
  <si>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</si>
  <si>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</si>
  <si>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</si>
  <si>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</si>
  <si>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</si>
  <si>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</si>
  <si>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</si>
  <si>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</si>
  <si>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</si>
  <si>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</si>
  <si>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</si>
  <si>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</si>
  <si>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</si>
  <si>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</si>
  <si>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</si>
  <si>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</si>
  <si>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</si>
  <si>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</si>
  <si>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</si>
  <si>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</si>
  <si>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</si>
  <si>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</si>
  <si>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</si>
  <si>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</si>
  <si>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</si>
  <si>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</si>
  <si>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</si>
  <si>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</si>
  <si>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</si>
  <si>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</si>
  <si>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</si>
  <si>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</si>
  <si>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</si>
  <si>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</si>
  <si>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</si>
  <si>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</si>
  <si>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</si>
  <si>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</si>
  <si>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</si>
  <si>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</si>
  <si>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</si>
  <si>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</si>
  <si>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</si>
  <si>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</si>
  <si>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</si>
  <si>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</si>
  <si>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</si>
  <si>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</si>
  <si>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</si>
  <si>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</si>
  <si>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</si>
  <si>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</si>
  <si>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</si>
  <si>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</si>
  <si>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</si>
  <si>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</si>
  <si>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</si>
  <si>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</si>
  <si>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</si>
  <si>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</si>
  <si>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</si>
  <si>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</si>
  <si>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</si>
  <si>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</si>
  <si>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</si>
  <si>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</si>
  <si>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</si>
  <si>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</si>
  <si>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</si>
  <si>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</si>
  <si>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</si>
  <si>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</si>
  <si>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</si>
  <si>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</si>
  <si>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</si>
  <si>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</si>
  <si>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</si>
  <si>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</si>
  <si>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</si>
  <si>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</si>
  <si>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</si>
  <si>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</si>
  <si>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</si>
  <si>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</si>
  <si>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</si>
  <si>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</si>
  <si>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</si>
  <si>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</si>
  <si>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</si>
  <si>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</si>
  <si>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</si>
  <si>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</si>
  <si>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</si>
  <si>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</si>
  <si>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</si>
  <si>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</si>
  <si>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</si>
  <si>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</si>
  <si>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</si>
  <si>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</si>
  <si>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</si>
  <si>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</si>
  <si>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</si>
  <si>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</si>
  <si>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</si>
  <si>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</si>
  <si>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</si>
  <si>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</si>
  <si>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</si>
  <si>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</si>
  <si>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</si>
  <si>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</si>
  <si>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</si>
  <si>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</si>
  <si>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</si>
  <si>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</si>
  <si>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</si>
  <si>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</si>
  <si>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</si>
  <si>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</si>
  <si>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</si>
  <si>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</si>
  <si>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</si>
  <si>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</si>
  <si>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</si>
  <si>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</si>
  <si>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</si>
  <si>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</si>
  <si>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</si>
  <si>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</si>
  <si>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</si>
  <si>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</si>
  <si>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</si>
  <si>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</si>
  <si>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</si>
  <si>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</si>
  <si>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</si>
  <si>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</si>
  <si>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</si>
  <si>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</si>
  <si>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</si>
  <si>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</si>
  <si>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</si>
  <si>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</si>
  <si>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</si>
  <si>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</si>
  <si>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</si>
  <si>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</si>
  <si>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</si>
  <si>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</si>
  <si>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</si>
  <si>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</si>
  <si>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</si>
  <si>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</si>
  <si>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</si>
  <si>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</si>
  <si>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</si>
  <si>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</si>
  <si>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</si>
  <si>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</si>
  <si>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</si>
  <si>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</si>
  <si>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</si>
  <si>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</si>
  <si>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</si>
  <si>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</si>
  <si>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</si>
  <si>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</si>
  <si>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</si>
  <si>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</si>
  <si>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</si>
  <si>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</si>
  <si>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</si>
  <si>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</si>
  <si>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</si>
  <si>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</si>
  <si>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</si>
  <si>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</si>
  <si>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</si>
  <si>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</si>
  <si>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</si>
  <si>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</si>
  <si>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</si>
  <si>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</si>
  <si>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</si>
  <si>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</si>
  <si>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</si>
  <si>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</si>
  <si>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</si>
  <si>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</si>
  <si>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</si>
  <si>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</si>
  <si>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</si>
  <si>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</si>
  <si>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</si>
  <si>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</si>
  <si>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</si>
  <si>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</si>
  <si>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</si>
  <si>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</si>
  <si>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</si>
  <si>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</si>
  <si>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</si>
  <si>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</si>
  <si>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</si>
  <si>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</si>
  <si>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</si>
  <si>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</si>
  <si>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</si>
  <si>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</si>
  <si>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</si>
  <si>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</si>
  <si>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</si>
  <si>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</si>
  <si>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</si>
  <si>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</si>
  <si>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</si>
  <si>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</si>
  <si>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</si>
  <si>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</si>
  <si>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</si>
  <si>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</si>
  <si>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</si>
  <si>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</si>
  <si>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</si>
  <si>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</si>
  <si>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</si>
  <si>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</si>
  <si>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</si>
  <si>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</si>
  <si>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</si>
  <si>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</si>
  <si>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</si>
  <si>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</si>
  <si>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</si>
  <si>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</si>
  <si>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</si>
  <si>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</si>
  <si>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</si>
  <si>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</si>
  <si>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</si>
  <si>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</si>
  <si>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</si>
  <si>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</si>
  <si>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</si>
  <si>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</si>
  <si>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</si>
  <si>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</si>
  <si>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</si>
  <si>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</si>
  <si>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</si>
  <si>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</si>
  <si>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</si>
  <si>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</si>
  <si>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</si>
  <si>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</si>
  <si>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</si>
  <si>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</si>
  <si>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</si>
  <si>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</si>
  <si>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</si>
  <si>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</si>
  <si>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</si>
  <si>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</si>
  <si>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</si>
  <si>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</si>
  <si>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</si>
  <si>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</si>
  <si>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</si>
  <si>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</si>
  <si>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</si>
  <si>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</si>
  <si>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</si>
  <si>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</si>
  <si>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</si>
  <si>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</si>
  <si>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</si>
  <si>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</si>
  <si>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</si>
  <si>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</si>
  <si>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</si>
  <si>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</si>
  <si>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</si>
  <si>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</si>
  <si>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</si>
  <si>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</si>
  <si>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</si>
  <si>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</si>
  <si>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</si>
  <si>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</si>
  <si>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</si>
  <si>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</si>
  <si>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</si>
  <si>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</si>
  <si>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</si>
  <si>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</si>
  <si>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</si>
  <si>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</si>
  <si>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</si>
  <si>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</si>
  <si>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</si>
  <si>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</si>
  <si>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</si>
  <si>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</si>
  <si>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</si>
  <si>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</si>
  <si>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</si>
  <si>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</si>
  <si>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</si>
  <si>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</si>
  <si>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</si>
  <si>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</si>
  <si>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</si>
  <si>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</si>
  <si>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</si>
  <si>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</si>
  <si>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</si>
  <si>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</si>
  <si>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</si>
  <si>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</si>
  <si>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</si>
  <si>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</si>
  <si>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</si>
  <si>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</si>
  <si>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</si>
  <si>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</si>
  <si>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</si>
  <si>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</si>
  <si>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</si>
  <si>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</si>
  <si>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</si>
  <si>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</si>
  <si>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</si>
  <si>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</si>
  <si>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</si>
  <si>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</si>
  <si>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</si>
  <si>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</si>
  <si>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</si>
  <si>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</si>
  <si>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</si>
  <si>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</si>
  <si>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</si>
  <si>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</si>
  <si>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</si>
  <si>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</si>
  <si>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</si>
  <si>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</si>
  <si>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</si>
  <si>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</si>
  <si>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</si>
  <si>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</si>
  <si>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</si>
  <si>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</si>
  <si>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</si>
  <si>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</si>
  <si>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</si>
  <si>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</si>
  <si>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</si>
  <si>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</si>
  <si>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</si>
  <si>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</si>
  <si>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</si>
  <si>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</si>
  <si>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</si>
  <si>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</si>
  <si>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</si>
  <si>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</si>
  <si>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</si>
  <si>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</si>
  <si>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</si>
  <si>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</si>
  <si>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</si>
  <si>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</si>
  <si>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</si>
  <si>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</si>
  <si>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</si>
  <si>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</si>
  <si>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</si>
  <si>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</si>
  <si>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</si>
  <si>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</si>
  <si>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</si>
  <si>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</si>
  <si>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</si>
  <si>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</si>
  <si>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</si>
  <si>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</si>
  <si>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</si>
  <si>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</si>
  <si>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</si>
  <si>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</si>
  <si>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</si>
  <si>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</si>
  <si>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</si>
  <si>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</si>
  <si>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</si>
  <si>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</si>
  <si>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</si>
  <si>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</si>
  <si>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</si>
  <si>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</si>
  <si>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</si>
  <si>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</si>
  <si>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</si>
  <si>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</si>
  <si>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</si>
  <si>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</si>
  <si>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</si>
  <si>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</si>
  <si>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</si>
  <si>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</si>
  <si>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</si>
  <si>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</si>
  <si>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</si>
  <si>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</si>
  <si>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</si>
  <si>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</si>
  <si>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</si>
  <si>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</si>
  <si>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</si>
  <si>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</si>
  <si>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</si>
  <si>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</si>
  <si>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</si>
  <si>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</si>
  <si>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</si>
  <si>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</si>
  <si>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</si>
  <si>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</si>
  <si>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</si>
  <si>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</si>
  <si>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</si>
  <si>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</si>
  <si>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</si>
  <si>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</si>
  <si>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</si>
  <si>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</si>
  <si>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</si>
  <si>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</si>
  <si>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</si>
  <si>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</si>
  <si>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</si>
  <si>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</si>
  <si>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</si>
  <si>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</si>
  <si>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</si>
  <si>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</si>
  <si>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</si>
  <si>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</si>
  <si>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</si>
  <si>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</si>
  <si>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</si>
  <si>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</si>
  <si>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</si>
  <si>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</si>
  <si>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</si>
  <si>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</si>
  <si>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</si>
  <si>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</si>
  <si>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</si>
  <si>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</si>
  <si>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</si>
  <si>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</si>
  <si>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</si>
  <si>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</si>
  <si>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</si>
  <si>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</si>
  <si>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</si>
  <si>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</si>
  <si>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</si>
  <si>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</si>
  <si>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</si>
  <si>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</si>
  <si>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</si>
  <si>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</si>
  <si>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</si>
  <si>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</si>
  <si>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</si>
  <si>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</si>
  <si>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</si>
  <si>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</si>
  <si>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</si>
  <si>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</si>
  <si>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</si>
  <si>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</si>
  <si>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</si>
  <si>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</si>
  <si>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</si>
  <si>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</si>
  <si>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</si>
  <si>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</si>
  <si>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</si>
  <si>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</si>
  <si>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</si>
  <si>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</si>
  <si>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</si>
  <si>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</si>
  <si>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</si>
  <si>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</si>
  <si>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</si>
  <si>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</si>
  <si>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</si>
  <si>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</si>
  <si>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</si>
  <si>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</si>
  <si>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</si>
  <si>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</si>
  <si>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</si>
  <si>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</si>
  <si>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</si>
  <si>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</si>
  <si>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</si>
  <si>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</si>
  <si>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</si>
  <si>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</si>
  <si>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</si>
  <si>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</si>
  <si>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</si>
  <si>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</si>
  <si>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</si>
  <si>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</si>
  <si>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</si>
  <si>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</si>
  <si>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</si>
  <si>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</si>
  <si>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</si>
  <si>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</si>
  <si>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</si>
  <si>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</si>
  <si>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</si>
  <si>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</si>
  <si>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</si>
  <si>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</si>
  <si>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</si>
  <si>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</si>
  <si>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</si>
  <si>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</si>
  <si>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</si>
  <si>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</si>
  <si>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</si>
  <si>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</si>
  <si>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</si>
  <si>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</si>
  <si>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</si>
  <si>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</si>
  <si>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</si>
  <si>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</si>
  <si>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</si>
  <si>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</si>
  <si>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</si>
  <si>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</si>
  <si>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</si>
  <si>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</si>
  <si>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</si>
  <si>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</si>
  <si>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</si>
  <si>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</si>
  <si>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</si>
  <si>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</si>
  <si>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</si>
  <si>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</si>
  <si>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</si>
  <si>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</si>
  <si>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</si>
  <si>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</si>
  <si>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</si>
  <si>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</si>
  <si>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</si>
  <si>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</si>
  <si>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</si>
  <si>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</si>
  <si>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</si>
  <si>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</si>
  <si>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</si>
  <si>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</si>
  <si>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</si>
  <si>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</si>
  <si>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</si>
  <si>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</si>
  <si>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</si>
  <si>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</si>
  <si>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</si>
  <si>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</si>
  <si>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</si>
  <si>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</si>
  <si>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</si>
  <si>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</si>
  <si>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</si>
  <si>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</si>
  <si>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</si>
  <si>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</si>
  <si>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</si>
  <si>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</si>
  <si>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</si>
  <si>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</si>
  <si>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</si>
  <si>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</si>
  <si>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</si>
  <si>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</si>
  <si>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</si>
  <si>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</si>
  <si>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</si>
  <si>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</si>
  <si>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</si>
  <si>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</si>
  <si>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</si>
  <si>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</si>
  <si>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</si>
  <si>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</si>
  <si>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</si>
  <si>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</si>
  <si>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</si>
  <si>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</si>
  <si>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</si>
  <si>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</si>
  <si>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</si>
  <si>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</si>
  <si>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</si>
  <si>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</si>
  <si>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</si>
  <si>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</si>
  <si>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</si>
  <si>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</si>
  <si>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</si>
  <si>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</si>
  <si>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</si>
  <si>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</si>
  <si>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</si>
  <si>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</si>
  <si>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</si>
  <si>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</si>
  <si>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</si>
  <si>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</si>
  <si>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</si>
  <si>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</si>
  <si>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</si>
  <si>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</si>
  <si>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</si>
  <si>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</si>
  <si>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</si>
  <si>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</si>
  <si>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</si>
  <si>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</si>
  <si>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</si>
  <si>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</si>
  <si>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</si>
  <si>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</si>
  <si>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</si>
  <si>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</si>
  <si>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</si>
  <si>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</si>
  <si>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</si>
  <si>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</si>
  <si>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</si>
  <si>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</si>
  <si>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</si>
  <si>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</si>
  <si>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</si>
  <si>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</si>
  <si>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</si>
  <si>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</si>
  <si>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</si>
  <si>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</si>
  <si>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</si>
  <si>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</si>
  <si>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</si>
  <si>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</si>
  <si>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</si>
  <si>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</si>
  <si>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</si>
  <si>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</si>
  <si>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</si>
  <si>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</si>
  <si>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</si>
  <si>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</si>
  <si>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</si>
  <si>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</si>
  <si>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</si>
  <si>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</si>
  <si>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</si>
  <si>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</si>
  <si>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</si>
  <si>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</si>
  <si>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</si>
  <si>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</si>
  <si>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</si>
  <si>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</si>
  <si>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</si>
  <si>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</si>
  <si>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</si>
  <si>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</si>
  <si>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</si>
  <si>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</si>
  <si>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</si>
  <si>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</si>
  <si>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</si>
  <si>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</si>
  <si>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</si>
  <si>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</si>
  <si>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</si>
  <si>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</si>
  <si>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</si>
  <si>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</si>
  <si>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</si>
  <si>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</si>
  <si>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</si>
  <si>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</si>
  <si>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</si>
  <si>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</si>
  <si>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</si>
  <si>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</si>
  <si>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</si>
  <si>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</si>
  <si>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</si>
  <si>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</si>
  <si>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</si>
  <si>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</si>
  <si>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</si>
  <si>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</si>
  <si>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</si>
  <si>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</si>
  <si>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</si>
  <si>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</si>
  <si>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</si>
  <si>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</si>
  <si>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</si>
  <si>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</si>
  <si>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</si>
  <si>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</si>
  <si>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</si>
  <si>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</si>
  <si>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</si>
  <si>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</si>
  <si>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</si>
  <si>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</si>
  <si>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</si>
  <si>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</si>
  <si>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</si>
  <si>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</si>
  <si>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</si>
  <si>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</si>
  <si>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</si>
  <si>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</si>
  <si>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</si>
  <si>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</si>
  <si>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</si>
  <si>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</si>
  <si>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</si>
  <si>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</si>
  <si>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</si>
  <si>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</si>
  <si>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</si>
  <si>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</si>
  <si>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</si>
  <si>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</si>
  <si>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</si>
  <si>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</si>
  <si>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</si>
  <si>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</si>
  <si>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</si>
  <si>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</si>
  <si>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</si>
  <si>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</si>
  <si>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</si>
  <si>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</si>
  <si>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</si>
  <si>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</si>
  <si>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</si>
  <si>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</si>
  <si>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</si>
  <si>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</si>
  <si>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</si>
  <si>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</si>
  <si>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</si>
  <si>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</si>
  <si>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</si>
  <si>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</si>
  <si>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</si>
  <si>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</si>
  <si>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</si>
  <si>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</si>
  <si>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</si>
  <si>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</si>
  <si>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</si>
  <si>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</si>
  <si>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</si>
  <si>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</si>
  <si>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</si>
  <si>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</si>
  <si>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</si>
  <si>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</si>
  <si>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</si>
  <si>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</si>
  <si>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</si>
  <si>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</si>
  <si>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</si>
  <si>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</si>
  <si>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</si>
  <si>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</si>
  <si>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</si>
  <si>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</si>
  <si>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</si>
  <si>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</si>
  <si>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</si>
  <si>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</si>
  <si>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</si>
  <si>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</si>
  <si>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</si>
  <si>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</si>
  <si>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</si>
  <si>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</si>
  <si>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</si>
  <si>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</si>
  <si>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</si>
  <si>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</si>
  <si>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</si>
  <si>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</si>
  <si>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</si>
  <si>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</si>
  <si>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</si>
  <si>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</si>
  <si>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</si>
  <si>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</si>
  <si>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</si>
  <si>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</si>
  <si>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</si>
  <si>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</si>
  <si>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</si>
  <si>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</si>
  <si>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</si>
  <si>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</si>
  <si>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</si>
  <si>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</si>
  <si>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</si>
  <si>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</si>
  <si>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</si>
  <si>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</si>
  <si>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</si>
  <si>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</si>
  <si>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</si>
  <si>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</si>
  <si>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</si>
  <si>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</si>
  <si>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</si>
  <si>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</si>
  <si>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</si>
  <si>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</si>
  <si>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</si>
  <si>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</si>
  <si>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</si>
  <si>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</si>
  <si>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</si>
  <si>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</si>
  <si>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</si>
  <si>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</si>
  <si>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</si>
  <si>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</si>
  <si>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</si>
  <si>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</si>
  <si>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</si>
  <si>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</si>
  <si>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</si>
  <si>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</si>
  <si>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</si>
  <si>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</si>
  <si>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</si>
  <si>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</si>
  <si>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</si>
  <si>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</si>
  <si>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</si>
  <si>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</si>
  <si>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</si>
  <si>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</si>
  <si>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</si>
  <si>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</si>
  <si>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</si>
  <si>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</si>
  <si>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</si>
  <si>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</si>
  <si>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</si>
  <si>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</si>
  <si>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</si>
  <si>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</si>
  <si>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</si>
  <si>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</si>
  <si>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</si>
  <si>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</si>
  <si>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</si>
  <si>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</si>
  <si>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</si>
  <si>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</si>
  <si>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</si>
  <si>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</si>
  <si>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</si>
  <si>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</si>
  <si>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</si>
  <si>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</si>
  <si>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</si>
  <si>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</si>
  <si>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</si>
  <si>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</si>
  <si>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</si>
  <si>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</si>
  <si>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</si>
  <si>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</si>
  <si>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</si>
  <si>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</si>
  <si>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</si>
  <si>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</si>
  <si>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</si>
  <si>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</si>
  <si>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</si>
  <si>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</si>
  <si>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</si>
  <si>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</si>
  <si>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</si>
  <si>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</si>
  <si>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</si>
  <si>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</si>
  <si>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</si>
  <si>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</si>
  <si>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</si>
  <si>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</si>
  <si>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</si>
  <si>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</si>
  <si>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</si>
  <si>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</si>
  <si>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</si>
  <si>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</si>
  <si>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</si>
  <si>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</si>
  <si>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</si>
  <si>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</si>
  <si>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</si>
  <si>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</si>
  <si>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</si>
  <si>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</si>
  <si>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</si>
  <si>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</si>
  <si>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</si>
  <si>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</si>
  <si>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</si>
  <si>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</si>
  <si>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</si>
  <si>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</si>
  <si>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</si>
  <si>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</si>
  <si>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</si>
  <si>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</si>
  <si>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</si>
  <si>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</si>
  <si>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</si>
  <si>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</si>
  <si>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</si>
  <si>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</si>
  <si>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</si>
  <si>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</si>
  <si>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</si>
  <si>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</si>
  <si>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</si>
  <si>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</si>
  <si>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</si>
  <si>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</si>
  <si>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</si>
  <si>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</si>
  <si>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</si>
  <si>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</si>
  <si>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</si>
  <si>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</si>
  <si>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</si>
  <si>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</si>
  <si>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</si>
  <si>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</si>
  <si>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</si>
  <si>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</si>
  <si>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</si>
  <si>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</si>
  <si>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</si>
  <si>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</si>
  <si>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</si>
  <si>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</si>
  <si>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</si>
  <si>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</si>
  <si>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</si>
  <si>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</si>
  <si>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</si>
  <si>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</si>
  <si>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</si>
  <si>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</si>
  <si>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</si>
  <si>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</si>
  <si>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</si>
  <si>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</si>
  <si>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</si>
  <si>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</si>
  <si>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</si>
  <si>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</si>
  <si>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</si>
  <si>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</si>
  <si>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</si>
  <si>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</si>
  <si>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</si>
  <si>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</si>
  <si>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</si>
  <si>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</si>
  <si>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</si>
  <si>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</si>
  <si>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</si>
  <si>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</si>
  <si>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</si>
  <si>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</si>
  <si>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</si>
  <si>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</si>
  <si>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</si>
  <si>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</si>
  <si>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</si>
  <si>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</si>
  <si>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</si>
  <si>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</si>
  <si>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</si>
  <si>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</si>
  <si>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</si>
  <si>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</si>
  <si>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</si>
  <si>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</si>
  <si>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</si>
  <si>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</si>
  <si>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</si>
  <si>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</si>
  <si>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</si>
  <si>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</si>
  <si>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</si>
  <si>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</si>
  <si>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</si>
  <si>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</si>
  <si>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</si>
  <si>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</si>
  <si>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</si>
  <si>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</si>
  <si>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</si>
  <si>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</si>
  <si>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</si>
  <si>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</si>
  <si>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</si>
  <si>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</si>
  <si>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</si>
  <si>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</si>
  <si>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</si>
  <si>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</si>
  <si>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</si>
  <si>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</si>
  <si>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</si>
  <si>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</si>
  <si>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</si>
  <si>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</si>
  <si>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</si>
  <si>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</si>
  <si>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</si>
  <si>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</si>
  <si>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</si>
  <si>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</si>
  <si>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</si>
  <si>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</si>
  <si>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</si>
  <si>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</si>
  <si>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</si>
  <si>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</si>
  <si>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</si>
  <si>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</si>
  <si>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</si>
  <si>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</si>
  <si>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</si>
  <si>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</si>
  <si>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</si>
  <si>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</si>
  <si>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</si>
  <si>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</si>
  <si>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</si>
  <si>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</si>
  <si>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</si>
  <si>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</si>
  <si>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</si>
  <si>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</si>
  <si>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</si>
  <si>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</si>
  <si>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</si>
  <si>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</si>
  <si>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</si>
  <si>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</si>
  <si>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</si>
  <si>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</si>
  <si>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</si>
  <si>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</si>
  <si>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</si>
  <si>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</si>
  <si>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</si>
  <si>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</si>
  <si>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</si>
  <si>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</si>
  <si>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</si>
  <si>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</si>
  <si>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</si>
  <si>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</si>
  <si>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</si>
  <si>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</si>
  <si>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</si>
  <si>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</si>
  <si>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</si>
  <si>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</si>
  <si>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</si>
  <si>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</si>
  <si>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</si>
  <si>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</si>
  <si>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</si>
  <si>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</si>
  <si>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</si>
  <si>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</si>
  <si>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</si>
  <si>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</si>
  <si>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</si>
  <si>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</si>
  <si>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</si>
  <si>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</si>
  <si>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</si>
  <si>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</si>
  <si>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</si>
  <si>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</si>
  <si>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</si>
  <si>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</si>
  <si>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</si>
  <si>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</si>
  <si>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</si>
  <si>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</si>
  <si>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</si>
  <si>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</si>
  <si>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</si>
  <si>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</si>
  <si>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</si>
  <si>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</si>
  <si>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</si>
  <si>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</si>
  <si>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</si>
  <si>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</si>
  <si>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</si>
  <si>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</si>
  <si>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</si>
  <si>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</si>
  <si>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</si>
  <si>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</si>
  <si>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</si>
  <si>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</si>
  <si>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</si>
  <si>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</si>
  <si>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</si>
  <si>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</si>
  <si>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</si>
  <si>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</si>
  <si>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</si>
  <si>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</si>
  <si>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</si>
  <si>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</si>
  <si>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</si>
  <si>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</si>
  <si>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</si>
  <si>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</si>
  <si>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</si>
  <si>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</si>
  <si>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</si>
  <si>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</si>
  <si>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</si>
  <si>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</si>
  <si>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</si>
  <si>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</si>
  <si>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</si>
  <si>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</si>
  <si>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</si>
  <si>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</si>
  <si>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</si>
  <si>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</si>
  <si>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</si>
  <si>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</si>
  <si>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</si>
  <si>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</si>
  <si>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</si>
  <si>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</si>
  <si>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</si>
  <si>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</si>
  <si>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</si>
  <si>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</si>
  <si>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</si>
  <si>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</si>
  <si>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</si>
  <si>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</si>
  <si>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</si>
  <si>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</si>
  <si>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</si>
  <si>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</si>
  <si>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</si>
  <si>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</si>
  <si>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</si>
  <si>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</si>
  <si>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</si>
  <si>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</si>
  <si>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</si>
  <si>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</si>
  <si>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</si>
  <si>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</si>
  <si>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</si>
  <si>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</si>
  <si>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</si>
  <si>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</si>
  <si>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</si>
  <si>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</si>
  <si>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</si>
  <si>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</si>
  <si>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</si>
  <si>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</si>
  <si>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</si>
  <si>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</si>
  <si>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</si>
  <si>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</si>
  <si>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</si>
  <si>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</si>
  <si>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</si>
  <si>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</si>
  <si>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</si>
  <si>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</si>
  <si>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</si>
  <si>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</si>
  <si>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</si>
  <si>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</si>
  <si>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</si>
  <si>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</si>
  <si>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</si>
  <si>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</si>
  <si>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</si>
  <si>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</si>
  <si>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</si>
  <si>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</si>
  <si>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</si>
  <si>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</si>
  <si>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</si>
  <si>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</si>
  <si>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</si>
  <si>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</si>
  <si>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</si>
  <si>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</si>
  <si>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</si>
  <si>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</si>
  <si>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</si>
  <si>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</si>
  <si>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</si>
  <si>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</si>
  <si>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</si>
  <si>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</si>
  <si>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</si>
  <si>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</si>
  <si>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</si>
  <si>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</si>
  <si>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</si>
  <si>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</si>
  <si>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</si>
  <si>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</si>
  <si>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</si>
  <si>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</si>
  <si>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</si>
  <si>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</si>
  <si>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</si>
  <si>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</si>
  <si>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</si>
  <si>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</si>
  <si>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</si>
  <si>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</si>
  <si>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</si>
  <si>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</si>
  <si>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</si>
  <si>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</si>
  <si>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</si>
  <si>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</si>
  <si>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</si>
  <si>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</si>
  <si>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</si>
  <si>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</si>
  <si>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</si>
  <si>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</si>
  <si>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</si>
  <si>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</si>
  <si>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</si>
  <si>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</si>
  <si>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</si>
  <si>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</si>
  <si>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</si>
  <si>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</si>
  <si>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</si>
  <si>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</si>
  <si>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</si>
  <si>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</si>
  <si>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</si>
  <si>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</si>
  <si>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</si>
  <si>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</si>
  <si>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</si>
  <si>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</si>
  <si>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</si>
  <si>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</si>
  <si>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</si>
  <si>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</si>
  <si>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</si>
  <si>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</si>
  <si>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</si>
  <si>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</si>
  <si>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</si>
  <si>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</si>
  <si>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</si>
  <si>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</si>
  <si>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</si>
  <si>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</si>
  <si>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</si>
  <si>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</si>
  <si>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</si>
  <si>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</si>
  <si>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</si>
  <si>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</si>
  <si>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</si>
  <si>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</si>
  <si>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</si>
  <si>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</si>
  <si>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</si>
  <si>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</si>
  <si>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</si>
  <si>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</si>
  <si>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</si>
  <si>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</si>
  <si>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</si>
  <si>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</si>
  <si>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</si>
  <si>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</si>
  <si>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</si>
  <si>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</si>
  <si>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</si>
  <si>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</si>
  <si>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</si>
  <si>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</si>
  <si>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</si>
  <si>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</si>
  <si>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</si>
  <si>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</si>
  <si>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</si>
  <si>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</si>
  <si>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</si>
  <si>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</si>
  <si>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</si>
  <si>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</si>
  <si>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</si>
  <si>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</si>
  <si>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</si>
  <si>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</si>
  <si>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</si>
  <si>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</si>
  <si>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</si>
  <si>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</si>
  <si>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</si>
  <si>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</si>
  <si>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</si>
  <si>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</si>
  <si>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</si>
  <si>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</si>
  <si>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</si>
  <si>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</si>
  <si>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</si>
  <si>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</si>
  <si>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</si>
  <si>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</si>
  <si>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</si>
  <si>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</si>
  <si>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</si>
  <si>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</si>
  <si>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</si>
  <si>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</si>
  <si>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</si>
  <si>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</si>
  <si>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</si>
  <si>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</si>
  <si>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</si>
  <si>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</si>
  <si>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</si>
  <si>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</si>
  <si>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</si>
  <si>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</si>
  <si>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</si>
  <si>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</si>
  <si>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</si>
  <si>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</si>
  <si>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</si>
  <si>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</si>
  <si>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</si>
  <si>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</si>
  <si>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</si>
  <si>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</si>
  <si>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</si>
  <si>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</si>
  <si>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</si>
  <si>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</si>
  <si>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</si>
  <si>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</si>
  <si>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</si>
  <si>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</si>
  <si>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</si>
  <si>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</si>
  <si>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</si>
  <si>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</si>
  <si>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</si>
  <si>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</si>
  <si>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</si>
  <si>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</si>
  <si>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</si>
  <si>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</si>
  <si>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</si>
  <si>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</si>
  <si>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</si>
  <si>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</si>
  <si>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</si>
  <si>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</si>
  <si>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</si>
  <si>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</si>
  <si>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</si>
  <si>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</si>
  <si>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</si>
  <si>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</si>
  <si>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</si>
  <si>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</si>
  <si>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</si>
  <si>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</si>
  <si>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</si>
  <si>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</si>
  <si>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</si>
  <si>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</si>
  <si>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</si>
  <si>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</si>
  <si>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</si>
  <si>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</si>
  <si>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</si>
  <si>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</si>
  <si>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</si>
  <si>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</si>
  <si>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</si>
  <si>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</si>
  <si>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</si>
  <si>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</si>
  <si>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</si>
  <si>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</si>
  <si>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</si>
  <si>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</si>
  <si>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</si>
  <si>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</si>
  <si>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</si>
  <si>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</si>
  <si>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</si>
  <si>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</si>
  <si>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</si>
  <si>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</si>
  <si>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</si>
  <si>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</si>
  <si>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</si>
  <si>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</si>
  <si>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</si>
  <si>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</si>
  <si>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</si>
  <si>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</si>
  <si>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</si>
  <si>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</si>
  <si>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</si>
  <si>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</si>
  <si>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</si>
  <si>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</si>
  <si>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</si>
  <si>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</si>
  <si>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</si>
  <si>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</si>
  <si>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</si>
  <si>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</si>
  <si>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</si>
  <si>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</si>
  <si>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</si>
  <si>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</si>
  <si>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</si>
  <si>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</si>
  <si>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</si>
  <si>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</si>
  <si>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</si>
  <si>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</si>
  <si>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</si>
  <si>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</si>
  <si>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</si>
  <si>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</si>
  <si>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</si>
  <si>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</si>
  <si>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</si>
  <si>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</si>
  <si>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</si>
  <si>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</si>
  <si>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</si>
  <si>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</si>
  <si>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</si>
  <si>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</si>
  <si>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</si>
  <si>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</si>
  <si>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</si>
  <si>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</si>
  <si>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</si>
  <si>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</si>
  <si>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</si>
  <si>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</si>
  <si>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</si>
  <si>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</si>
  <si>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</si>
  <si>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</si>
  <si>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</si>
  <si>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</si>
  <si>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</si>
  <si>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</si>
  <si>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</si>
  <si>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</si>
  <si>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</si>
  <si>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</si>
  <si>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</si>
  <si>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</si>
  <si>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</si>
  <si>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</si>
  <si>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</si>
  <si>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</si>
  <si>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</si>
  <si>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</si>
  <si>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</si>
  <si>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</si>
  <si>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</si>
  <si>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</si>
  <si>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</si>
  <si>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</si>
  <si>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</si>
  <si>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</si>
  <si>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</si>
  <si>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</si>
  <si>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</si>
  <si>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</si>
  <si>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</si>
  <si>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</si>
  <si>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</si>
  <si>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</si>
  <si>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</si>
  <si>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</si>
  <si>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</si>
  <si>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</si>
  <si>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</si>
  <si>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</si>
  <si>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</si>
  <si>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</si>
  <si>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</si>
  <si>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</si>
  <si>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</si>
  <si>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</si>
  <si>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</si>
  <si>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</si>
  <si>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</si>
  <si>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</si>
  <si>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</si>
  <si>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</si>
  <si>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</si>
  <si>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</si>
  <si>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</si>
  <si>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</si>
  <si>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</si>
  <si>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</si>
  <si>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</si>
  <si>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</si>
  <si>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</si>
  <si>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</si>
  <si>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</si>
  <si>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</si>
  <si>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</si>
  <si>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</si>
  <si>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</si>
  <si>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</si>
  <si>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</si>
  <si>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</si>
  <si>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</si>
  <si>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</si>
  <si>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</si>
  <si>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</si>
  <si>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</si>
  <si>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</si>
  <si>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</si>
  <si>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</si>
  <si>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</si>
  <si>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</si>
  <si>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</si>
  <si>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</si>
  <si>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</si>
  <si>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</si>
  <si>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</si>
  <si>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</si>
  <si>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</si>
  <si>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</si>
  <si>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</si>
  <si>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</si>
  <si>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</si>
  <si>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</si>
  <si>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</si>
  <si>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</si>
  <si>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</si>
  <si>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</si>
  <si>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</si>
  <si>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</si>
  <si>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</si>
  <si>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</si>
  <si>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</si>
  <si>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</si>
  <si>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</si>
  <si>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</si>
  <si>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</si>
  <si>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</si>
  <si>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</si>
  <si>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</si>
  <si>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</si>
  <si>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</si>
  <si>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</si>
  <si>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</si>
  <si>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</si>
  <si>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</si>
  <si>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</si>
  <si>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</si>
  <si>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</si>
  <si>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</si>
  <si>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</si>
  <si>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</si>
  <si>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</si>
  <si>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</si>
  <si>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</si>
  <si>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</si>
  <si>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</si>
  <si>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</si>
  <si>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</si>
  <si>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</si>
  <si>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</si>
  <si>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</si>
  <si>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</si>
  <si>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</si>
  <si>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</si>
  <si>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</si>
  <si>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</si>
  <si>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</si>
  <si>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</si>
  <si>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</si>
  <si>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</si>
  <si>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</si>
  <si>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</si>
  <si>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</si>
  <si>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</si>
  <si>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</si>
  <si>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</si>
  <si>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</si>
  <si>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</si>
  <si>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</si>
  <si>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</si>
  <si>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</si>
  <si>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</si>
  <si>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</si>
  <si>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</si>
  <si>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</si>
  <si>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</si>
  <si>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</si>
  <si>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</si>
  <si>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</si>
  <si>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</si>
  <si>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</si>
  <si>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</si>
  <si>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</si>
  <si>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</si>
  <si>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</si>
  <si>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</si>
  <si>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</si>
  <si>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</si>
  <si>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</si>
  <si>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</si>
  <si>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</si>
  <si>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</si>
  <si>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</si>
  <si>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</si>
  <si>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</si>
  <si>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</si>
  <si>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</si>
  <si>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</si>
  <si>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</si>
  <si>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</si>
  <si>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</si>
  <si>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</si>
  <si>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</si>
  <si>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</si>
  <si>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</si>
  <si>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</si>
  <si>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</si>
  <si>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</si>
  <si>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</si>
  <si>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</si>
  <si>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</si>
  <si>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</si>
  <si>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</si>
  <si>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</si>
  <si>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</si>
  <si>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</si>
  <si>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</si>
  <si>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</si>
  <si>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</si>
  <si>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</si>
  <si>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</si>
  <si>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</si>
  <si>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</si>
  <si>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</si>
  <si>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</si>
  <si>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</si>
  <si>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</si>
  <si>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</si>
  <si>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</si>
  <si>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</si>
  <si>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</si>
  <si>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</si>
  <si>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</si>
  <si>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</si>
  <si>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</si>
  <si>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</si>
  <si>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</si>
  <si>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</si>
  <si>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</si>
  <si>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</si>
  <si>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</si>
  <si>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</si>
  <si>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</si>
  <si>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</si>
  <si>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</si>
  <si>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</si>
  <si>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</si>
  <si>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</si>
  <si>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</si>
  <si>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</si>
  <si>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</si>
  <si>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</si>
  <si>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</si>
  <si>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</si>
  <si>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</si>
  <si>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</si>
  <si>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</si>
  <si>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</si>
  <si>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</si>
  <si>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</si>
  <si>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</si>
  <si>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</si>
  <si>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</si>
  <si>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</si>
  <si>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</si>
  <si>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</si>
  <si>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</si>
  <si>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</si>
  <si>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</si>
  <si>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</si>
  <si>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</si>
  <si>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</si>
  <si>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</si>
  <si>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</si>
  <si>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</si>
  <si>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</si>
  <si>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</si>
  <si>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</si>
  <si>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</si>
  <si>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</si>
  <si>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</si>
  <si>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</si>
  <si>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</si>
  <si>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</si>
  <si>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</si>
  <si>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</si>
  <si>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</si>
  <si>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</si>
  <si>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</si>
  <si>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</si>
  <si>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</si>
  <si>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</si>
  <si>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</si>
  <si>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</si>
  <si>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</si>
  <si>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</si>
  <si>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</si>
  <si>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</si>
  <si>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</si>
  <si>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</si>
  <si>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</si>
  <si>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</si>
  <si>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</si>
  <si>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</si>
  <si>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</si>
  <si>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</si>
  <si>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</si>
  <si>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</si>
  <si>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</si>
  <si>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</si>
  <si>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</si>
  <si>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</si>
  <si>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</si>
  <si>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</si>
  <si>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</si>
  <si>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</si>
  <si>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</si>
  <si>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</si>
  <si>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</si>
  <si>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</si>
  <si>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</si>
  <si>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</si>
  <si>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</si>
  <si>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</si>
  <si>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</si>
  <si>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</si>
  <si>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</si>
  <si>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</si>
  <si>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</si>
  <si>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</si>
  <si>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</si>
  <si>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</si>
  <si>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</si>
  <si>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</si>
  <si>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</si>
  <si>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</si>
  <si>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</si>
  <si>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</si>
  <si>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</si>
  <si>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</si>
  <si>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</si>
  <si>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</si>
  <si>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</si>
  <si>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</si>
  <si>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</si>
  <si>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</si>
  <si>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</si>
  <si>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</si>
  <si>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</si>
  <si>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</si>
  <si>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</si>
  <si>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</si>
  <si>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</si>
  <si>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</si>
  <si>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</si>
  <si>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</si>
  <si>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</si>
  <si>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</si>
  <si>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</si>
  <si>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</si>
  <si>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</si>
  <si>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</si>
  <si>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</si>
  <si>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</si>
  <si>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</si>
  <si>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</si>
  <si>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</si>
  <si>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</si>
  <si>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</si>
  <si>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</si>
  <si>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</si>
  <si>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</si>
  <si>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</si>
  <si>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</si>
  <si>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</si>
  <si>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</si>
  <si>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</si>
  <si>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</si>
  <si>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</si>
  <si>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</si>
  <si>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</si>
  <si>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</si>
  <si>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</si>
  <si>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</si>
  <si>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</si>
  <si>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</si>
  <si>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</si>
  <si>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</si>
  <si>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</si>
  <si>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</si>
  <si>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</si>
  <si>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</si>
  <si>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</si>
  <si>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</si>
  <si>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</si>
  <si>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</si>
  <si>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</si>
  <si>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</si>
  <si>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</si>
  <si>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</si>
  <si>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</si>
  <si>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</si>
  <si>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</si>
  <si>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</si>
  <si>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</si>
  <si>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</si>
  <si>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</si>
  <si>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</si>
  <si>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</si>
  <si>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</si>
  <si>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</si>
  <si>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</si>
  <si>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</si>
  <si>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</si>
  <si>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</si>
  <si>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</si>
  <si>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</si>
  <si>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</si>
  <si>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</si>
  <si>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</si>
  <si>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</si>
  <si>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</si>
  <si>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</si>
  <si>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</si>
  <si>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</si>
  <si>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</si>
  <si>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</si>
  <si>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</si>
  <si>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</si>
  <si>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</si>
  <si>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</si>
  <si>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</si>
  <si>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</si>
  <si>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</si>
  <si>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</si>
  <si>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</si>
  <si>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</si>
  <si>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</si>
  <si>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</si>
  <si>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</si>
  <si>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</si>
  <si>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</si>
  <si>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</si>
  <si>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</si>
  <si>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</si>
  <si>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</si>
  <si>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</si>
  <si>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</si>
  <si>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</si>
  <si>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</si>
  <si>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</si>
  <si>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</si>
  <si>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</si>
  <si>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</si>
  <si>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</si>
  <si>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</si>
  <si>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</si>
  <si>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</si>
  <si>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</si>
  <si>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</si>
  <si>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</si>
  <si>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</si>
  <si>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</si>
  <si>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</si>
  <si>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</si>
  <si>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</si>
  <si>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</si>
  <si>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</si>
  <si>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</si>
  <si>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</si>
  <si>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</si>
  <si>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</si>
  <si>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</si>
  <si>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</si>
  <si>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</si>
  <si>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</si>
  <si>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</si>
  <si>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</si>
  <si>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</si>
  <si>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</si>
  <si>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</si>
  <si>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</si>
  <si>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</si>
  <si>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</si>
  <si>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</si>
  <si>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</si>
  <si>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</si>
  <si>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</si>
  <si>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</si>
  <si>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</si>
  <si>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</si>
  <si>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</si>
  <si>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</si>
  <si>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</si>
  <si>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</si>
  <si>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</si>
  <si>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</si>
  <si>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</si>
  <si>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</si>
  <si>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</si>
  <si>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</si>
  <si>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</si>
  <si>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</si>
  <si>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</si>
  <si>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</si>
  <si>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</si>
  <si>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</si>
  <si>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</si>
  <si>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</si>
  <si>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</si>
  <si>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</si>
  <si>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</si>
  <si>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</si>
  <si>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</si>
  <si>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</si>
  <si>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</si>
  <si>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</si>
  <si>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</si>
  <si>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</si>
  <si>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</si>
  <si>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</si>
  <si>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</si>
  <si>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</si>
  <si>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</si>
  <si>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</si>
  <si>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</si>
  <si>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</si>
  <si>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</si>
  <si>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</si>
  <si>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</si>
  <si>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</si>
  <si>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</si>
  <si>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</si>
  <si>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</si>
  <si>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</si>
  <si>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</si>
  <si>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</si>
  <si>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</si>
  <si>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</si>
  <si>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</si>
  <si>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</si>
  <si>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</si>
  <si>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</si>
  <si>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</si>
  <si>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</si>
  <si>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</si>
  <si>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</si>
  <si>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</si>
  <si>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</si>
  <si>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</si>
  <si>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</si>
  <si>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</si>
  <si>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</si>
  <si>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</si>
  <si>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</si>
  <si>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</si>
  <si>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</si>
  <si>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</si>
  <si>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</si>
  <si>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</si>
  <si>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</si>
  <si>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</si>
  <si>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</si>
  <si>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</si>
  <si>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</si>
  <si>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</si>
  <si>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</si>
  <si>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</si>
  <si>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</si>
  <si>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</si>
  <si>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</si>
  <si>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</si>
  <si>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</si>
  <si>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</si>
  <si>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</si>
  <si>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</si>
  <si>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</si>
  <si>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</si>
  <si>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</si>
  <si>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</si>
  <si>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</si>
  <si>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</si>
  <si>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</si>
  <si>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</si>
  <si>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</si>
  <si>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</si>
  <si>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</si>
  <si>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</si>
  <si>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</si>
  <si>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</si>
  <si>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</si>
  <si>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</si>
  <si>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</si>
  <si>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</si>
  <si>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</si>
  <si>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</si>
  <si>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</si>
  <si>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</si>
  <si>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</si>
  <si>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</si>
  <si>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</si>
  <si>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</si>
  <si>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</si>
  <si>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</si>
  <si>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</si>
  <si>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</si>
  <si>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</si>
  <si>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</si>
  <si>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</si>
  <si>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</si>
  <si>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</si>
  <si>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</si>
  <si>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</si>
  <si>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</si>
  <si>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</si>
  <si>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</si>
  <si>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</si>
  <si>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</si>
  <si>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</si>
  <si>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</si>
  <si>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</si>
  <si>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</si>
  <si>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</si>
  <si>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</si>
  <si>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</si>
  <si>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</si>
  <si>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</si>
  <si>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</si>
  <si>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</si>
  <si>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</si>
  <si>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</si>
  <si>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</si>
  <si>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</si>
  <si>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</si>
  <si>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</si>
  <si>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</si>
  <si>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</si>
  <si>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</si>
  <si>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</si>
  <si>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</si>
  <si>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</si>
  <si>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</si>
  <si>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</si>
  <si>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</si>
  <si>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</si>
  <si>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</si>
  <si>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</si>
  <si>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</si>
  <si>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</si>
  <si>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</si>
  <si>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</si>
  <si>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</si>
  <si>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</si>
  <si>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</si>
  <si>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</si>
  <si>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</si>
  <si>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</si>
  <si>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</si>
  <si>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</si>
  <si>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</si>
  <si>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</si>
  <si>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</si>
  <si>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</si>
  <si>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</si>
  <si>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</si>
  <si>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</si>
  <si>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</si>
  <si>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</si>
  <si>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</si>
  <si>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</si>
  <si>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</si>
  <si>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</si>
  <si>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</si>
  <si>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</si>
  <si>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</si>
  <si>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</si>
  <si>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</si>
  <si>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</si>
  <si>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</si>
  <si>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</si>
  <si>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</si>
  <si>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</si>
  <si>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</si>
  <si>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</si>
  <si>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</si>
  <si>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</si>
  <si>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</si>
  <si>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</si>
  <si>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</si>
  <si>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</si>
  <si>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</si>
  <si>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</si>
  <si>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</si>
  <si>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</si>
  <si>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</si>
  <si>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</si>
  <si>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</si>
  <si>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</si>
  <si>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</si>
  <si>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</si>
  <si>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</si>
  <si>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</si>
  <si>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</si>
  <si>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</si>
  <si>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</si>
  <si>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</si>
  <si>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</si>
  <si>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</si>
  <si>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</si>
  <si>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</si>
  <si>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</si>
  <si>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</si>
  <si>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</si>
  <si>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</si>
  <si>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</si>
  <si>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</si>
  <si>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</si>
  <si>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</si>
  <si>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</si>
  <si>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</si>
  <si>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</si>
  <si>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</si>
  <si>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</si>
  <si>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</si>
  <si>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</si>
  <si>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</si>
  <si>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</si>
  <si>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</si>
  <si>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</si>
  <si>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</si>
  <si>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</si>
  <si>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</si>
  <si>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</si>
  <si>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</si>
  <si>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</si>
  <si>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</si>
  <si>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</si>
  <si>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</si>
  <si>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</si>
  <si>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</si>
  <si>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</si>
  <si>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</si>
  <si>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</si>
  <si>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</si>
  <si>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</si>
  <si>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</si>
  <si>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</si>
  <si>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</si>
  <si>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</si>
  <si>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</si>
  <si>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</si>
  <si>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</si>
  <si>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</si>
  <si>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</si>
  <si>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</si>
  <si>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</si>
  <si>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</si>
  <si>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</si>
  <si>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</si>
  <si>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</si>
  <si>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</si>
  <si>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</si>
  <si>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</si>
  <si>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</si>
  <si>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</si>
  <si>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</si>
  <si>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</si>
  <si>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</si>
  <si>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</si>
  <si>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</si>
  <si>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</si>
  <si>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</si>
  <si>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</si>
  <si>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</si>
  <si>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</si>
  <si>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</si>
  <si>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</si>
  <si>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</si>
  <si>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</si>
  <si>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</si>
  <si>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</si>
  <si>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</si>
  <si>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</si>
  <si>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</si>
  <si>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</si>
  <si>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</si>
  <si>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</si>
  <si>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</si>
  <si>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</si>
  <si>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</si>
  <si>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</si>
  <si>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</si>
  <si>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</si>
  <si>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</si>
  <si>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</si>
  <si>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</si>
  <si>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</si>
  <si>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</si>
  <si>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</si>
  <si>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</si>
  <si>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</si>
  <si>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</si>
  <si>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</si>
  <si>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</si>
  <si>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</si>
  <si>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</si>
  <si>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</si>
  <si>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</si>
  <si>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</si>
  <si>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</si>
  <si>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</si>
  <si>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</si>
  <si>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</si>
  <si>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</si>
  <si>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</si>
  <si>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</si>
  <si>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</si>
  <si>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</si>
  <si>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</si>
  <si>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</si>
  <si>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</si>
  <si>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</si>
  <si>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</si>
  <si>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</si>
  <si>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</si>
  <si>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</si>
  <si>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</si>
  <si>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</si>
  <si>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</si>
  <si>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</si>
  <si>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</si>
  <si>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</si>
  <si>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</si>
  <si>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</si>
  <si>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</si>
  <si>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</si>
  <si>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</si>
  <si>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</si>
  <si>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</si>
  <si>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</si>
  <si>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</si>
  <si>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</si>
  <si>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</si>
  <si>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</si>
  <si>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</si>
  <si>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</si>
  <si>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</si>
  <si>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</si>
  <si>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</si>
  <si>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</si>
  <si>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</si>
  <si>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</si>
  <si>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</si>
  <si>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</si>
  <si>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</si>
  <si>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</si>
  <si>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</si>
  <si>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</si>
  <si>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</si>
  <si>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</si>
  <si>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</si>
  <si>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</si>
  <si>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</si>
  <si>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</si>
  <si>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</si>
  <si>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</si>
  <si>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</si>
  <si>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</si>
  <si>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</si>
  <si>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</si>
  <si>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</si>
  <si>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</si>
  <si>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</si>
  <si>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</si>
  <si>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</si>
  <si>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</si>
  <si>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</si>
  <si>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</si>
  <si>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</si>
  <si>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</si>
  <si>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</si>
  <si>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</si>
  <si>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</si>
  <si>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</si>
  <si>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</si>
  <si>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</si>
  <si>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</si>
  <si>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</si>
  <si>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</si>
  <si>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</si>
  <si>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</si>
  <si>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</si>
  <si>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</si>
  <si>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</si>
  <si>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</si>
  <si>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</si>
  <si>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</si>
  <si>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</si>
  <si>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</si>
  <si>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</si>
  <si>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</si>
  <si>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</si>
  <si>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</si>
  <si>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</si>
  <si>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</si>
  <si>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</si>
  <si>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</si>
  <si>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</si>
  <si>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</si>
  <si>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</si>
  <si>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</si>
  <si>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</si>
  <si>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</si>
  <si>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</si>
  <si>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</si>
  <si>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</si>
  <si>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</si>
  <si>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</si>
  <si>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</si>
  <si>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</si>
  <si>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</si>
  <si>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</si>
  <si>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</si>
  <si>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</si>
  <si>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</si>
  <si>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</si>
  <si>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</si>
  <si>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</si>
  <si>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</si>
  <si>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</si>
  <si>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</si>
  <si>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</si>
  <si>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</si>
  <si>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</si>
  <si>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</si>
  <si>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</si>
  <si>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</si>
  <si>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</si>
  <si>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</si>
  <si>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</si>
  <si>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</si>
  <si>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</si>
  <si>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</si>
  <si>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</si>
  <si>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</si>
  <si>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</si>
  <si>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</si>
  <si>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</si>
  <si>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</si>
  <si>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</si>
  <si>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</si>
  <si>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</si>
  <si>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</si>
  <si>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</si>
  <si>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</si>
  <si>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</si>
  <si>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</si>
  <si>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</si>
  <si>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</si>
  <si>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</si>
  <si>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</si>
  <si>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</si>
  <si>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</si>
  <si>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</si>
  <si>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</si>
  <si>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</si>
  <si>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</si>
  <si>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</si>
  <si>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</si>
  <si>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</si>
  <si>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</si>
  <si>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</si>
  <si>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</si>
  <si>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</si>
  <si>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</si>
  <si>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</si>
  <si>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</si>
  <si>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</si>
  <si>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</si>
  <si>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</si>
  <si>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</si>
  <si>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</si>
  <si>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</si>
  <si>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</si>
  <si>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</si>
  <si>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</si>
  <si>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</si>
  <si>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</si>
  <si>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</si>
  <si>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</si>
  <si>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</si>
  <si>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</si>
  <si>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</si>
  <si>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</si>
  <si>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</si>
  <si>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</si>
  <si>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</si>
  <si>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</si>
  <si>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</si>
  <si>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</si>
  <si>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</si>
  <si>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</si>
  <si>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</si>
  <si>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</si>
  <si>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</si>
  <si>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</si>
  <si>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</si>
  <si>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</si>
  <si>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</si>
  <si>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</si>
  <si>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</si>
  <si>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</si>
  <si>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</si>
  <si>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</si>
  <si>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</si>
  <si>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</si>
  <si>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</si>
  <si>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</si>
  <si>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</si>
  <si>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</si>
  <si>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</si>
  <si>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</si>
  <si>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</si>
  <si>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</si>
  <si>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</si>
  <si>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</si>
  <si>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</si>
  <si>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</si>
  <si>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</si>
  <si>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</si>
  <si>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</si>
  <si>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</si>
  <si>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</si>
  <si>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</si>
  <si>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</si>
  <si>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</si>
  <si>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</si>
  <si>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</si>
  <si>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</si>
  <si>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</si>
  <si>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</si>
  <si>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</si>
  <si>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</si>
  <si>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</si>
  <si>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</si>
  <si>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</si>
  <si>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</si>
  <si>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</si>
  <si>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</si>
  <si>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</si>
  <si>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</si>
  <si>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</si>
  <si>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</si>
  <si>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</si>
  <si>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</si>
  <si>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</si>
  <si>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</si>
  <si>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</si>
  <si>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</si>
  <si>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</si>
  <si>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</si>
  <si>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</si>
  <si>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</si>
  <si>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</si>
  <si>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</si>
  <si>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</si>
  <si>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</si>
  <si>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</si>
  <si>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</si>
  <si>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</si>
  <si>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</si>
  <si>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</si>
  <si>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</si>
  <si>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</si>
  <si>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</si>
  <si>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</si>
  <si>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</si>
  <si>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</si>
  <si>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</si>
  <si>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</si>
  <si>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</si>
  <si>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</si>
  <si>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</si>
  <si>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</si>
  <si>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</si>
  <si>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</si>
  <si>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</si>
  <si>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</si>
  <si>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</si>
  <si>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</si>
  <si>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</si>
  <si>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</si>
  <si>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</si>
  <si>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</si>
  <si>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</si>
  <si>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</si>
  <si>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</si>
  <si>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</si>
  <si>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</si>
  <si>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</si>
  <si>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</si>
  <si>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</si>
  <si>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</si>
  <si>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</si>
  <si>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</si>
  <si>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</si>
  <si>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</si>
  <si>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</si>
  <si>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</si>
  <si>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</si>
  <si>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</si>
  <si>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</si>
  <si>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</si>
  <si>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</si>
  <si>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</si>
  <si>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</si>
  <si>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</si>
  <si>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</si>
  <si>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</si>
  <si>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</si>
  <si>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</si>
  <si>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</si>
  <si>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</si>
  <si>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</si>
  <si>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</si>
  <si>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</si>
  <si>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</si>
  <si>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</si>
  <si>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</si>
  <si>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</si>
  <si>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</si>
  <si>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</si>
  <si>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</si>
  <si>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</si>
  <si>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</si>
  <si>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</si>
  <si>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</si>
  <si>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</si>
  <si>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</si>
  <si>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</si>
  <si>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</si>
  <si>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</si>
  <si>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</si>
  <si>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</si>
  <si>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</si>
  <si>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</si>
  <si>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</si>
  <si>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</si>
  <si>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</si>
  <si>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</si>
  <si>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</si>
  <si>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</si>
  <si>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</si>
  <si>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</si>
  <si>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</si>
  <si>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</si>
  <si>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</si>
  <si>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</si>
  <si>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</si>
  <si>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</si>
  <si>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</si>
  <si>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</si>
  <si>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</si>
  <si>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</si>
  <si>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</si>
  <si>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</si>
  <si>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</si>
  <si>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</si>
  <si>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</si>
  <si>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</si>
  <si>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</si>
  <si>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</si>
  <si>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</si>
  <si>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</si>
  <si>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</si>
  <si>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</si>
  <si>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</si>
  <si>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</si>
  <si>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</si>
  <si>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</si>
  <si>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</si>
  <si>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</si>
  <si>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</si>
  <si>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</si>
  <si>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</si>
  <si>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</si>
  <si>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</si>
  <si>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</si>
  <si>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</si>
  <si>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</si>
  <si>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</si>
  <si>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</si>
  <si>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</si>
  <si>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</si>
  <si>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</si>
  <si>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</si>
  <si>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</si>
  <si>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</si>
  <si>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</si>
  <si>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</si>
  <si>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</si>
  <si>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</si>
  <si>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</si>
  <si>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</si>
  <si>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</si>
  <si>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</si>
  <si>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</si>
  <si>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</si>
  <si>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</si>
  <si>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</si>
  <si>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</si>
  <si>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</si>
  <si>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</si>
  <si>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</si>
  <si>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</si>
  <si>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</si>
  <si>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</si>
  <si>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</si>
  <si>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</si>
  <si>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</si>
  <si>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</si>
  <si>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</si>
  <si>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</si>
  <si>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</si>
  <si>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</si>
  <si>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</si>
  <si>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</si>
  <si>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</si>
  <si>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</si>
  <si>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</si>
  <si>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</si>
  <si>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</si>
  <si>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</si>
  <si>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</si>
  <si>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</si>
  <si>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</si>
  <si>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</si>
  <si>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</si>
  <si>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</si>
  <si>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</si>
  <si>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</si>
  <si>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</si>
  <si>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</si>
  <si>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</si>
  <si>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</si>
  <si>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</si>
  <si>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</si>
  <si>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</si>
  <si>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</si>
  <si>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</si>
  <si>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</si>
  <si>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</si>
  <si>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</si>
  <si>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</si>
  <si>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</si>
  <si>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</si>
  <si>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</si>
  <si>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</si>
  <si>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</si>
  <si>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</si>
  <si>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</si>
  <si>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</si>
  <si>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</si>
  <si>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</si>
  <si>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</si>
  <si>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</si>
  <si>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</si>
  <si>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</si>
  <si>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</si>
  <si>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</si>
  <si>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</si>
  <si>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</si>
  <si>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</si>
  <si>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</si>
  <si>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</si>
  <si>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</si>
  <si>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</si>
  <si>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</si>
  <si>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</si>
  <si>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</si>
  <si>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</si>
  <si>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</si>
  <si>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</si>
  <si>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</si>
  <si>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</si>
  <si>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</si>
  <si>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</si>
  <si>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</si>
  <si>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</si>
  <si>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</si>
  <si>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</si>
  <si>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</si>
  <si>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</si>
  <si>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</si>
  <si>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</si>
  <si>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</si>
  <si>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</si>
  <si>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</si>
  <si>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</si>
  <si>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</si>
  <si>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</si>
  <si>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</si>
  <si>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</si>
  <si>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</si>
  <si>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</si>
  <si>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</si>
  <si>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</si>
  <si>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</si>
  <si>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</si>
  <si>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</si>
  <si>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</si>
  <si>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</si>
  <si>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</si>
  <si>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</si>
  <si>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</si>
  <si>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</si>
  <si>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</si>
  <si>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</si>
  <si>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</si>
  <si>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</si>
  <si>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</si>
  <si>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</si>
  <si>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</si>
  <si>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</si>
  <si>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</si>
  <si>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</si>
  <si>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</si>
  <si>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</si>
  <si>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</si>
  <si>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</si>
  <si>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</si>
  <si>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</si>
  <si>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</si>
  <si>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</si>
  <si>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</si>
  <si>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</si>
  <si>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</si>
  <si>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</si>
  <si>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</si>
  <si>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</si>
  <si>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</si>
  <si>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</si>
  <si>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</si>
  <si>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</si>
  <si>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</si>
  <si>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</si>
  <si>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</si>
  <si>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</si>
  <si>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</si>
  <si>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</si>
  <si>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</si>
  <si>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</si>
  <si>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</si>
  <si>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</si>
  <si>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</si>
  <si>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</si>
  <si>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</si>
  <si>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</si>
  <si>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</si>
  <si>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</si>
  <si>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</si>
  <si>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</si>
  <si>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</si>
  <si>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</si>
  <si>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</si>
  <si>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</si>
  <si>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</si>
  <si>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</si>
  <si>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</si>
  <si>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</si>
  <si>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</si>
  <si>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</si>
  <si>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</si>
  <si>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</si>
  <si>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</si>
  <si>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</si>
  <si>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</si>
  <si>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</si>
  <si>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</si>
  <si>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</si>
  <si>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</si>
  <si>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</si>
  <si>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</si>
  <si>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</si>
  <si>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</si>
  <si>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</si>
  <si>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</si>
  <si>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</si>
  <si>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</si>
  <si>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</si>
  <si>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</si>
  <si>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</si>
  <si>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</si>
  <si>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</si>
  <si>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</si>
  <si>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</si>
  <si>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</si>
  <si>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</si>
  <si>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</si>
  <si>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</si>
  <si>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</si>
  <si>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</si>
  <si>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</si>
  <si>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</si>
  <si>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</si>
  <si>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</si>
  <si>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</si>
  <si>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</si>
  <si>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</si>
  <si>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</si>
  <si>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</si>
  <si>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</si>
  <si>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</si>
  <si>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</si>
  <si>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</si>
  <si>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</si>
  <si>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</si>
  <si>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</si>
  <si>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</si>
  <si>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</si>
  <si>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</si>
  <si>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</si>
  <si>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</si>
  <si>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</si>
  <si>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</si>
  <si>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</si>
  <si>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</si>
  <si>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</si>
  <si>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</si>
  <si>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</si>
  <si>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</si>
  <si>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</si>
  <si>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</si>
  <si>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</si>
  <si>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</si>
  <si>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</si>
  <si>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</si>
  <si>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</si>
  <si>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</si>
  <si>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</si>
  <si>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</si>
  <si>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</si>
  <si>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</si>
  <si>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</si>
  <si>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</si>
  <si>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</si>
  <si>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</si>
  <si>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</si>
  <si>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</si>
  <si>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</si>
  <si>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</si>
  <si>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</si>
  <si>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</si>
  <si>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</si>
  <si>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</si>
  <si>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</si>
  <si>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</si>
  <si>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</si>
  <si>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</si>
  <si>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</si>
  <si>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</si>
  <si>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</si>
  <si>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</si>
  <si>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</si>
  <si>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</si>
  <si>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</si>
  <si>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</si>
  <si>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</si>
  <si>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</si>
  <si>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</si>
  <si>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</si>
  <si>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</si>
  <si>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</si>
  <si>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</si>
  <si>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</si>
  <si>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</si>
  <si>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</si>
  <si>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</si>
  <si>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</si>
  <si>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</si>
  <si>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</si>
  <si>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</si>
  <si>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</si>
  <si>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</si>
  <si>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</si>
  <si>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</si>
  <si>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</si>
  <si>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</si>
  <si>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</si>
  <si>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</si>
  <si>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</si>
  <si>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</si>
  <si>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</si>
  <si>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</si>
  <si>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</si>
  <si>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</si>
  <si>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</si>
  <si>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</si>
  <si>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</si>
  <si>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</si>
  <si>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</si>
  <si>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</si>
  <si>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</si>
  <si>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</si>
  <si>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</si>
  <si>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</si>
  <si>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</si>
  <si>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</si>
  <si>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</si>
  <si>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</si>
  <si>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</si>
  <si>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</si>
  <si>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</si>
  <si>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</si>
  <si>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</si>
  <si>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</si>
  <si>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</si>
  <si>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</si>
  <si>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</si>
  <si>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</si>
  <si>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</si>
  <si>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</si>
  <si>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</si>
  <si>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</si>
  <si>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</si>
  <si>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</si>
  <si>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</si>
  <si>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</si>
  <si>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</si>
  <si>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</si>
  <si>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</si>
  <si>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</si>
  <si>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</si>
  <si>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</si>
  <si>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</si>
  <si>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</si>
  <si>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</si>
  <si>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</si>
  <si>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</si>
  <si>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</si>
  <si>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</si>
  <si>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</si>
  <si>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</si>
  <si>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</si>
  <si>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</si>
  <si>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</si>
  <si>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</si>
  <si>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</si>
  <si>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</si>
  <si>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</si>
  <si>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</si>
  <si>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</si>
  <si>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</si>
  <si>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</si>
  <si>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</si>
  <si>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</si>
  <si>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</si>
  <si>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</si>
  <si>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</si>
  <si>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</si>
  <si>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</si>
  <si>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</si>
  <si>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</si>
  <si>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</si>
  <si>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</si>
  <si>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</si>
  <si>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</si>
  <si>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</si>
  <si>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</si>
  <si>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</si>
  <si>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</si>
  <si>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</si>
  <si>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</si>
  <si>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</si>
  <si>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</si>
  <si>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</si>
  <si>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</si>
  <si>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</si>
  <si>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</si>
  <si>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</si>
  <si>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</si>
  <si>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</si>
  <si>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</si>
  <si>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</si>
  <si>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</si>
  <si>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</si>
  <si>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</si>
  <si>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</si>
  <si>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</si>
  <si>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</si>
  <si>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</si>
  <si>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</si>
  <si>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</si>
  <si>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</si>
  <si>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</si>
  <si>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</si>
  <si>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</si>
  <si>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</si>
  <si>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</si>
  <si>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</si>
  <si>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</si>
  <si>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</si>
  <si>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</si>
  <si>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</si>
  <si>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</si>
  <si>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</si>
  <si>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</si>
  <si>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</si>
  <si>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</si>
  <si>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</si>
  <si>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</si>
  <si>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</si>
  <si>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</si>
  <si>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</si>
  <si>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</si>
  <si>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</si>
  <si>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</si>
  <si>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</si>
  <si>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</si>
  <si>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</si>
  <si>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</si>
  <si>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</si>
  <si>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</si>
  <si>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</si>
  <si>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</si>
  <si>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</si>
  <si>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</si>
  <si>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</si>
  <si>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</si>
  <si>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</si>
  <si>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</si>
  <si>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</si>
  <si>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</si>
  <si>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</si>
  <si>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</si>
  <si>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</si>
  <si>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</si>
  <si>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</si>
  <si>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</si>
  <si>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</si>
  <si>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</si>
  <si>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</si>
  <si>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</si>
  <si>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</si>
  <si>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</si>
  <si>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</si>
  <si>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</si>
  <si>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</si>
  <si>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</si>
  <si>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</si>
  <si>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</si>
  <si>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</si>
  <si>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</si>
  <si>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</si>
  <si>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</si>
  <si>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</si>
  <si>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</si>
  <si>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</si>
  <si>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</si>
  <si>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</si>
  <si>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</si>
  <si>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</si>
  <si>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</si>
  <si>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</si>
  <si>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</si>
  <si>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</si>
  <si>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</si>
  <si>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</si>
  <si>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</si>
  <si>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</si>
  <si>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</si>
  <si>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</si>
  <si>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</si>
  <si>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</si>
  <si>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</si>
  <si>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</si>
  <si>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</si>
  <si>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</si>
  <si>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</si>
  <si>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</si>
  <si>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</si>
  <si>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</si>
  <si>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</si>
  <si>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</si>
  <si>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</si>
  <si>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</si>
  <si>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</si>
  <si>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</si>
  <si>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</si>
  <si>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</si>
  <si>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</si>
  <si>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</si>
  <si>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</si>
  <si>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</si>
  <si>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</si>
  <si>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</si>
  <si>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</si>
  <si>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</si>
  <si>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</si>
  <si>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</si>
  <si>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</si>
  <si>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</si>
  <si>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</si>
  <si>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</si>
  <si>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</si>
  <si>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</si>
  <si>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</si>
  <si>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</si>
  <si>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</si>
  <si>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</si>
  <si>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</si>
  <si>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</si>
  <si>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</si>
  <si>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</si>
  <si>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</si>
  <si>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</si>
  <si>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</si>
  <si>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</si>
  <si>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</si>
  <si>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</si>
  <si>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</si>
  <si>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</si>
  <si>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</si>
  <si>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</si>
  <si>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</si>
  <si>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</si>
  <si>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</si>
  <si>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</si>
  <si>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</si>
  <si>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</si>
  <si>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</si>
  <si>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</si>
  <si>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</si>
  <si>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</si>
  <si>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</si>
  <si>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</si>
  <si>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</si>
  <si>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</si>
  <si>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</si>
  <si>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</si>
  <si>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</si>
  <si>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</si>
  <si>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</si>
  <si>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</si>
  <si>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</si>
  <si>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</si>
  <si>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</si>
  <si>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</si>
  <si>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</si>
  <si>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</si>
  <si>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</si>
  <si>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</si>
  <si>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</si>
  <si>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</si>
  <si>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</si>
  <si>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</si>
  <si>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</si>
  <si>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</si>
  <si>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</si>
  <si>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</si>
  <si>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</si>
  <si>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</si>
  <si>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</si>
  <si>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</si>
  <si>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</si>
  <si>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</si>
  <si>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</si>
  <si>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</si>
  <si>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</si>
  <si>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</si>
  <si>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</si>
  <si>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</si>
  <si>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</si>
  <si>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</si>
  <si>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</si>
  <si>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</si>
  <si>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</si>
  <si>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</si>
  <si>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</si>
  <si>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</si>
  <si>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</si>
  <si>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</si>
  <si>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</si>
  <si>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</si>
  <si>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</si>
  <si>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</si>
  <si>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</si>
  <si>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</si>
  <si>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</si>
  <si>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</si>
  <si>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</si>
  <si>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</si>
  <si>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</si>
  <si>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</si>
  <si>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</si>
  <si>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</si>
  <si>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</si>
  <si>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</si>
  <si>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</si>
  <si>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</si>
  <si>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</si>
  <si>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</si>
  <si>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</si>
  <si>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</si>
  <si>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</si>
  <si>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</si>
  <si>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</si>
  <si>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</si>
  <si>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</si>
  <si>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</si>
  <si>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</si>
  <si>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</si>
  <si>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</si>
  <si>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</si>
  <si>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</si>
  <si>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</si>
  <si>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</si>
  <si>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</si>
  <si>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</si>
  <si>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</si>
  <si>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</si>
  <si>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</si>
  <si>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</si>
  <si>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</si>
  <si>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</si>
  <si>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</si>
  <si>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</si>
  <si>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</si>
  <si>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</si>
  <si>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</si>
  <si>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</si>
  <si>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</si>
  <si>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</si>
  <si>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</si>
  <si>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</si>
  <si>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</si>
  <si>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</si>
  <si>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</si>
  <si>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</si>
  <si>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</si>
  <si>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</si>
  <si>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</si>
  <si>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</si>
  <si>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</si>
  <si>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</si>
  <si>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</si>
  <si>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</si>
  <si>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</si>
  <si>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</si>
  <si>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</si>
  <si>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</si>
  <si>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</si>
  <si>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</si>
  <si>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</si>
  <si>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</si>
  <si>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</si>
  <si>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</si>
  <si>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</si>
  <si>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</si>
  <si>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</si>
  <si>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</si>
  <si>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</si>
  <si>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</si>
  <si>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</si>
  <si>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</si>
  <si>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</si>
  <si>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</si>
  <si>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</si>
  <si>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</si>
  <si>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</si>
  <si>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</si>
  <si>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</si>
  <si>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</si>
  <si>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</si>
  <si>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</si>
  <si>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</si>
  <si>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</si>
  <si>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</si>
  <si>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</si>
  <si>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</si>
  <si>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</si>
  <si>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</si>
  <si>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</si>
  <si>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</si>
  <si>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</si>
  <si>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</si>
  <si>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</si>
  <si>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</si>
  <si>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</si>
  <si>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</si>
  <si>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</si>
  <si>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</si>
  <si>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</si>
  <si>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</si>
  <si>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</si>
  <si>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</si>
  <si>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</si>
  <si>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</si>
  <si>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</si>
  <si>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</si>
  <si>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</si>
  <si>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</si>
  <si>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</si>
  <si>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</si>
  <si>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</si>
  <si>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</si>
  <si>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</si>
  <si>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</si>
  <si>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</si>
  <si>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</si>
  <si>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</si>
  <si>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</si>
  <si>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</si>
  <si>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</si>
  <si>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</si>
  <si>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</si>
  <si>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</si>
  <si>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</si>
  <si>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</si>
  <si>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</si>
  <si>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</si>
  <si>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</si>
  <si>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</si>
  <si>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</si>
  <si>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</si>
  <si>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</si>
  <si>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</si>
  <si>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</si>
  <si>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</si>
  <si>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</si>
  <si>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</si>
  <si>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</si>
  <si>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</si>
  <si>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</si>
  <si>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</si>
  <si>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</si>
  <si>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</si>
  <si>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</si>
  <si>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</si>
  <si>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</si>
  <si>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</si>
  <si>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</si>
  <si>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</si>
  <si>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</si>
  <si>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</si>
  <si>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</si>
  <si>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</si>
  <si>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</si>
  <si>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</si>
  <si>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</si>
  <si>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</si>
  <si>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</si>
  <si>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</si>
  <si>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</si>
  <si>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</si>
  <si>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</si>
  <si>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</si>
  <si>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</si>
  <si>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</si>
  <si>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</si>
  <si>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</si>
  <si>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</si>
  <si>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</si>
  <si>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</si>
  <si>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</si>
  <si>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</si>
  <si>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</si>
  <si>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</si>
  <si>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</si>
  <si>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</si>
  <si>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</si>
  <si>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</si>
  <si>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</si>
  <si>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</si>
  <si>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</si>
  <si>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</si>
  <si>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</si>
  <si>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</si>
  <si>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</si>
  <si>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</si>
  <si>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</si>
  <si>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</si>
  <si>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</si>
  <si>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</si>
  <si>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</si>
  <si>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</si>
  <si>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</si>
  <si>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</si>
  <si>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</si>
  <si>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</si>
  <si>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</si>
  <si>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</si>
  <si>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</si>
  <si>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</si>
  <si>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</si>
  <si>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</si>
  <si>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</si>
  <si>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</si>
  <si>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</si>
  <si>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</si>
  <si>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</si>
  <si>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</si>
  <si>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</si>
  <si>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</si>
  <si>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</si>
  <si>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</si>
  <si>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</si>
  <si>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</si>
  <si>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</si>
  <si>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</si>
  <si>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</si>
  <si>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</si>
  <si>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</si>
  <si>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</si>
  <si>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</si>
  <si>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</si>
  <si>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</si>
  <si>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</si>
  <si>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</si>
  <si>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</si>
  <si>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</si>
  <si>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</si>
  <si>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</si>
  <si>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</si>
  <si>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</si>
  <si>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</si>
  <si>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</si>
  <si>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</si>
  <si>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</si>
  <si>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</si>
  <si>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</si>
  <si>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</si>
  <si>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</si>
  <si>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</si>
  <si>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</si>
  <si>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</si>
  <si>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</si>
  <si>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</si>
  <si>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</si>
  <si>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</si>
  <si>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</si>
  <si>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</si>
  <si>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</si>
  <si>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</si>
  <si>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</si>
  <si>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</si>
  <si>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</si>
  <si>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</si>
  <si>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</si>
  <si>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</si>
  <si>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</si>
  <si>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</si>
  <si>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</si>
  <si>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</si>
  <si>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</si>
  <si>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</si>
  <si>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</si>
  <si>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</si>
  <si>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</si>
  <si>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</si>
  <si>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</si>
  <si>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</si>
  <si>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</si>
  <si>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</si>
  <si>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</si>
  <si>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</si>
  <si>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</si>
  <si>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</si>
  <si>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</si>
  <si>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</si>
  <si>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</si>
  <si>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</si>
  <si>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</si>
  <si>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</si>
  <si>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</si>
  <si>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</si>
  <si>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</si>
  <si>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</si>
  <si>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</si>
  <si>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</si>
  <si>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</si>
  <si>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</si>
  <si>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</si>
  <si>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</si>
  <si>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</si>
  <si>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</si>
  <si>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</si>
  <si>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</si>
  <si>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</si>
  <si>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</si>
  <si>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</si>
  <si>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</si>
  <si>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</si>
  <si>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</si>
  <si>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</si>
  <si>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</si>
  <si>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</si>
  <si>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</si>
  <si>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</si>
  <si>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</si>
  <si>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</si>
  <si>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</si>
  <si>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</si>
  <si>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</si>
  <si>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</si>
  <si>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</si>
  <si>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</si>
  <si>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</si>
  <si>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</si>
  <si>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</si>
  <si>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</si>
  <si>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</si>
  <si>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</si>
  <si>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</si>
  <si>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</si>
  <si>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</si>
  <si>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</si>
  <si>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</si>
  <si>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</si>
  <si>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</si>
  <si>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</si>
  <si>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</si>
  <si>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</si>
  <si>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</si>
  <si>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</si>
  <si>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</si>
  <si>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</si>
  <si>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</si>
  <si>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</si>
  <si>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</si>
  <si>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</si>
  <si>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</si>
  <si>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</si>
  <si>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</si>
  <si>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</si>
  <si>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</si>
  <si>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</si>
  <si>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</si>
  <si>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</si>
  <si>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</si>
  <si>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</si>
  <si>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</si>
  <si>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</si>
  <si>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</si>
  <si>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</si>
  <si>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</si>
  <si>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</si>
  <si>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</si>
  <si>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</si>
  <si>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</si>
  <si>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</si>
  <si>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</si>
  <si>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</si>
  <si>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</si>
  <si>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</si>
  <si>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</si>
  <si>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</si>
  <si>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</si>
  <si>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</si>
  <si>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</si>
  <si>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</si>
  <si>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</si>
  <si>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</si>
  <si>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</si>
  <si>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</si>
  <si>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</si>
  <si>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</si>
  <si>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</si>
  <si>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</si>
  <si>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</si>
  <si>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</si>
  <si>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</si>
  <si>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</si>
  <si>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</si>
  <si>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</si>
  <si>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</si>
  <si>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</si>
  <si>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</si>
  <si>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</si>
  <si>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</si>
  <si>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</si>
  <si>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</si>
  <si>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</si>
  <si>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</si>
  <si>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</si>
  <si>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</si>
  <si>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</si>
  <si>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</si>
  <si>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</si>
  <si>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</si>
  <si>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</si>
  <si>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</si>
  <si>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</si>
  <si>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</si>
  <si>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</si>
  <si>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</si>
  <si>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</si>
  <si>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</si>
  <si>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</si>
  <si>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</si>
  <si>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</si>
  <si>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</si>
  <si>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</si>
  <si>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</si>
  <si>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</si>
  <si>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</si>
  <si>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</si>
  <si>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</si>
  <si>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</si>
  <si>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</si>
  <si>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</si>
  <si>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</si>
  <si>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</si>
  <si>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</si>
  <si>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</si>
  <si>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</si>
  <si>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</si>
  <si>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</si>
  <si>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</si>
  <si>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</si>
  <si>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</si>
  <si>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</si>
  <si>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</si>
  <si>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</si>
  <si>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</si>
  <si>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</si>
  <si>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</si>
  <si>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</si>
  <si>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</si>
  <si>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</si>
  <si>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</si>
  <si>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</si>
  <si>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</si>
  <si>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</si>
  <si>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</si>
  <si>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</si>
  <si>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</si>
  <si>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</si>
  <si>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</si>
  <si>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</si>
  <si>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</si>
  <si>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</si>
  <si>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</si>
  <si>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</si>
  <si>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</si>
  <si>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</si>
  <si>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</si>
  <si>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</si>
  <si>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</si>
  <si>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</si>
  <si>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</si>
  <si>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</si>
  <si>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</si>
  <si>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</si>
  <si>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</si>
  <si>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</si>
  <si>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</si>
  <si>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</si>
  <si>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</si>
  <si>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</si>
  <si>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</si>
  <si>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</si>
  <si>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</si>
  <si>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</si>
  <si>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</si>
  <si>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</si>
  <si>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</si>
  <si>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</si>
  <si>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</si>
  <si>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</si>
  <si>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</si>
  <si>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</si>
  <si>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</si>
  <si>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</si>
  <si>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</si>
  <si>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</si>
  <si>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</si>
  <si>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</si>
  <si>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</si>
  <si>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</si>
  <si>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</si>
  <si>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</si>
  <si>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</si>
  <si>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</si>
  <si>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</si>
  <si>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</si>
  <si>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</si>
  <si>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</si>
  <si>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</si>
  <si>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</si>
  <si>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</si>
  <si>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</si>
  <si>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</si>
  <si>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</si>
  <si>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</si>
  <si>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</si>
  <si>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</si>
  <si>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</si>
  <si>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</si>
  <si>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</si>
  <si>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</si>
  <si>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</si>
  <si>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</si>
  <si>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</si>
  <si>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</si>
  <si>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</si>
  <si>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</si>
  <si>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</si>
  <si>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</si>
  <si>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</si>
  <si>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</si>
  <si>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</si>
  <si>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</si>
  <si>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</si>
  <si>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</si>
  <si>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</si>
  <si>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</si>
  <si>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</si>
  <si>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</si>
  <si>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</si>
  <si>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</si>
  <si>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</si>
  <si>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</si>
  <si>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</si>
  <si>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</si>
  <si>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</si>
  <si>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</si>
  <si>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</si>
  <si>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</si>
  <si>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</si>
  <si>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</si>
  <si>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</si>
  <si>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</si>
  <si>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</si>
  <si>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</si>
  <si>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</si>
  <si>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</si>
  <si>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</si>
  <si>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</si>
  <si>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</si>
  <si>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</si>
  <si>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</si>
  <si>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</si>
  <si>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</si>
  <si>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</si>
  <si>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</si>
  <si>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</si>
  <si>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</si>
  <si>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</si>
  <si>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</si>
  <si>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</si>
  <si>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</si>
  <si>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</si>
  <si>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</si>
  <si>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</si>
  <si>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</si>
  <si>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</si>
  <si>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</si>
  <si>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</si>
  <si>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</si>
  <si>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</si>
  <si>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</si>
  <si>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</si>
  <si>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</si>
  <si>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</si>
  <si>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</si>
  <si>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</si>
  <si>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</si>
  <si>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</si>
  <si>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</si>
  <si>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</si>
  <si>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</si>
  <si>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</si>
  <si>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</si>
  <si>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</si>
  <si>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</si>
  <si>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</si>
  <si>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</si>
  <si>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</si>
  <si>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</si>
  <si>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</si>
  <si>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</si>
  <si>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</si>
  <si>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</si>
  <si>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</si>
  <si>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</si>
  <si>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</si>
  <si>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</si>
  <si>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</si>
  <si>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</si>
  <si>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</si>
  <si>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</si>
  <si>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</si>
  <si>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</si>
  <si>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</si>
  <si>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</si>
  <si>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</si>
  <si>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</si>
  <si>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</si>
  <si>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</si>
  <si>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</si>
  <si>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</si>
  <si>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</si>
  <si>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</si>
  <si>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</si>
  <si>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</si>
  <si>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</si>
  <si>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</si>
  <si>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</si>
  <si>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</si>
  <si>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</si>
  <si>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</si>
  <si>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</si>
  <si>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</si>
  <si>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</si>
  <si>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</si>
  <si>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</si>
  <si>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</si>
  <si>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</si>
  <si>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</si>
  <si>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</si>
  <si>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</si>
  <si>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</si>
  <si>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</si>
  <si>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</si>
  <si>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</si>
  <si>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</si>
  <si>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</si>
  <si>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</si>
  <si>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</si>
  <si>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</si>
  <si>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</si>
  <si>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</si>
  <si>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</si>
  <si>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</si>
  <si>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</si>
  <si>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</si>
  <si>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</si>
  <si>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</si>
  <si>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</si>
  <si>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</si>
  <si>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</si>
  <si>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</si>
  <si>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</si>
  <si>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</si>
  <si>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</si>
  <si>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</si>
  <si>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</si>
  <si>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</si>
  <si>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</si>
  <si>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</si>
  <si>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</si>
  <si>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</si>
  <si>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</si>
  <si>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</si>
  <si>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</si>
  <si>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</si>
  <si>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</si>
  <si>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</si>
  <si>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</si>
  <si>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</si>
  <si>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</si>
  <si>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</si>
  <si>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</si>
  <si>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</si>
  <si>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</si>
  <si>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</si>
  <si>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</si>
  <si>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</si>
  <si>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</si>
  <si>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</si>
  <si>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</si>
  <si>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</si>
  <si>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</si>
  <si>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</si>
  <si>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</si>
  <si>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</si>
  <si>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</si>
  <si>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</si>
  <si>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</si>
  <si>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</si>
  <si>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</si>
  <si>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</si>
  <si>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</si>
  <si>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</si>
  <si>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</si>
  <si>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</si>
  <si>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</si>
  <si>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</si>
  <si>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</si>
  <si>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</si>
  <si>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</si>
  <si>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</si>
  <si>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</si>
  <si>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</si>
  <si>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</si>
  <si>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</si>
  <si>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</si>
  <si>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</si>
  <si>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</si>
  <si>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</si>
  <si>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</si>
  <si>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</si>
  <si>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</si>
  <si>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</si>
  <si>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</si>
  <si>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</si>
  <si>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</si>
  <si>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</si>
  <si>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</si>
  <si>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</si>
  <si>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</si>
  <si>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</si>
  <si>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</si>
  <si>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</si>
  <si>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</si>
  <si>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</si>
  <si>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</si>
  <si>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</si>
  <si>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</si>
  <si>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</si>
  <si>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</si>
  <si>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</si>
  <si>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</si>
  <si>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</si>
  <si>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</si>
  <si>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</si>
  <si>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</si>
  <si>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</si>
  <si>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</si>
  <si>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</si>
  <si>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</si>
  <si>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</si>
  <si>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</si>
  <si>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</si>
  <si>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</si>
  <si>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</si>
  <si>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</si>
  <si>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</si>
  <si>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</si>
  <si>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</si>
  <si>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</si>
  <si>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</si>
  <si>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</si>
  <si>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</si>
  <si>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</si>
  <si>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</si>
  <si>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</si>
  <si>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</si>
  <si>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</si>
  <si>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</si>
  <si>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</si>
  <si>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</si>
  <si>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</si>
  <si>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</si>
  <si>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</si>
  <si>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</si>
  <si>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</si>
  <si>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</si>
  <si>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</si>
  <si>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</si>
  <si>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</si>
  <si>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</si>
  <si>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</si>
  <si>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</si>
  <si>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</si>
  <si>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</si>
  <si>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</si>
  <si>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</si>
  <si>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</si>
  <si>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</si>
  <si>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</si>
  <si>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</si>
  <si>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</si>
  <si>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</si>
  <si>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</si>
  <si>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</si>
  <si>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</si>
  <si>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</si>
  <si>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</si>
  <si>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</si>
  <si>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</si>
  <si>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</si>
  <si>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</si>
  <si>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</si>
  <si>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</si>
  <si>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</si>
  <si>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</si>
  <si>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</si>
  <si>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</si>
  <si>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</si>
  <si>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</si>
  <si>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</si>
  <si>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</si>
  <si>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</si>
  <si>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</si>
  <si>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</si>
  <si>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</si>
  <si>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</si>
  <si>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</si>
  <si>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</si>
  <si>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</si>
  <si>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</si>
  <si>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</si>
  <si>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</si>
  <si>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</si>
  <si>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</si>
  <si>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</si>
  <si>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</si>
  <si>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</si>
  <si>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</si>
  <si>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</si>
  <si>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</si>
  <si>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</si>
  <si>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</si>
  <si>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</si>
  <si>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</si>
  <si>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</si>
  <si>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</si>
  <si>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</si>
  <si>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</si>
  <si>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</si>
  <si>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</si>
  <si>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</si>
  <si>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</si>
  <si>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</si>
  <si>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</si>
  <si>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</si>
  <si>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</si>
  <si>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</si>
  <si>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</si>
  <si>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</si>
  <si>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</si>
  <si>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</si>
  <si>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</si>
  <si>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</si>
  <si>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</si>
  <si>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</si>
  <si>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</si>
  <si>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</si>
  <si>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</si>
  <si>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</si>
  <si>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</si>
  <si>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</si>
  <si>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</si>
  <si>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</si>
  <si>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</si>
  <si>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</si>
  <si>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</si>
  <si>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</si>
  <si>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</si>
  <si>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</si>
  <si>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</si>
  <si>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</si>
  <si>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</si>
  <si>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</si>
  <si>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</si>
  <si>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</si>
  <si>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</si>
  <si>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</si>
  <si>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</si>
  <si>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</si>
  <si>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</si>
  <si>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</si>
  <si>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</si>
  <si>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</si>
  <si>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</si>
  <si>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</si>
  <si>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</si>
  <si>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</si>
  <si>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</si>
  <si>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</si>
  <si>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</si>
  <si>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</si>
  <si>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</si>
  <si>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</si>
  <si>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</si>
  <si>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</si>
  <si>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</si>
  <si>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</si>
  <si>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</si>
  <si>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</si>
  <si>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</si>
  <si>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</si>
  <si>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</si>
  <si>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</si>
  <si>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</si>
  <si>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</si>
  <si>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</si>
  <si>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</si>
  <si>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</si>
  <si>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</si>
  <si>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</si>
  <si>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</si>
  <si>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</si>
  <si>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</si>
  <si>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</si>
  <si>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</si>
  <si>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</si>
  <si>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</si>
  <si>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</si>
  <si>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</si>
  <si>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</si>
  <si>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</si>
  <si>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</si>
  <si>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</si>
  <si>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</si>
  <si>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</si>
  <si>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</si>
  <si>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</si>
  <si>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</si>
  <si>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</si>
  <si>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</si>
  <si>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</si>
  <si>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</si>
  <si>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</si>
  <si>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</si>
  <si>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</si>
  <si>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</si>
  <si>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</si>
  <si>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</si>
  <si>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</si>
  <si>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</si>
  <si>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</si>
  <si>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</si>
  <si>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</si>
  <si>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</si>
  <si>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</si>
  <si>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</si>
  <si>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</si>
  <si>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</si>
  <si>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</si>
  <si>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</si>
  <si>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</si>
  <si>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</si>
  <si>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</si>
  <si>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</si>
  <si>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</si>
  <si>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</si>
  <si>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</si>
  <si>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</si>
  <si>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</si>
  <si>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</si>
  <si>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</si>
  <si>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</si>
  <si>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</si>
  <si>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</si>
  <si>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</si>
  <si>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</si>
  <si>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</si>
  <si>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</si>
  <si>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</si>
  <si>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</si>
  <si>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</si>
  <si>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</si>
  <si>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</si>
  <si>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</si>
  <si>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</si>
  <si>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</si>
  <si>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</si>
  <si>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</si>
  <si>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</si>
  <si>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</si>
  <si>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</si>
  <si>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</si>
  <si>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</si>
  <si>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</si>
  <si>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</si>
  <si>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</si>
  <si>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</si>
  <si>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</si>
  <si>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</si>
  <si>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</si>
  <si>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</si>
  <si>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</si>
  <si>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</si>
  <si>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</si>
  <si>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</si>
  <si>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</si>
  <si>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</si>
  <si>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</si>
  <si>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</si>
  <si>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</si>
  <si>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</si>
  <si>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</si>
  <si>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</si>
  <si>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</si>
  <si>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</si>
  <si>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</si>
  <si>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</si>
  <si>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</si>
  <si>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</si>
  <si>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</si>
  <si>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</si>
  <si>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</si>
  <si>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</si>
  <si>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</si>
  <si>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</si>
  <si>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</si>
  <si>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</si>
  <si>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</si>
  <si>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</si>
  <si>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</si>
  <si>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</si>
  <si>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</si>
  <si>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</si>
  <si>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</si>
  <si>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</si>
  <si>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</si>
  <si>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</si>
  <si>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</si>
  <si>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</si>
  <si>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</si>
  <si>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</si>
  <si>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</si>
  <si>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</si>
  <si>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</si>
  <si>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</si>
  <si>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</si>
  <si>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</si>
  <si>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</si>
  <si>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</si>
  <si>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</si>
  <si>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</si>
  <si>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</si>
  <si>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</si>
  <si>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</si>
  <si>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</si>
  <si>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</si>
  <si>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</si>
  <si>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</si>
  <si>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</si>
  <si>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</si>
  <si>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</si>
  <si>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</si>
  <si>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</si>
  <si>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</si>
  <si>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</si>
  <si>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</si>
  <si>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</si>
  <si>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</si>
  <si>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</si>
  <si>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</si>
  <si>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</si>
  <si>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</si>
  <si>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</si>
  <si>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</si>
  <si>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</si>
  <si>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</si>
  <si>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</si>
  <si>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</si>
  <si>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</si>
  <si>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</si>
  <si>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</si>
  <si>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</si>
  <si>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</si>
  <si>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</si>
  <si>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</si>
  <si>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</si>
  <si>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</si>
  <si>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</si>
  <si>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</si>
  <si>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</si>
  <si>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</si>
  <si>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</si>
  <si>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</si>
  <si>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</si>
  <si>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</si>
  <si>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</si>
  <si>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</si>
  <si>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</si>
  <si>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</si>
  <si>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</si>
  <si>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</si>
  <si>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</si>
  <si>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</si>
  <si>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</si>
  <si>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</si>
  <si>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</si>
  <si>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</si>
  <si>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</si>
  <si>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</si>
  <si>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</si>
  <si>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</si>
  <si>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</si>
  <si>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</si>
  <si>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</si>
  <si>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</si>
  <si>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</si>
  <si>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</si>
  <si>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</si>
  <si>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</si>
  <si>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</si>
  <si>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</si>
  <si>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</si>
  <si>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</si>
  <si>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</si>
  <si>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</si>
  <si>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</si>
  <si>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</si>
  <si>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</si>
  <si>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</si>
  <si>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</si>
  <si>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</si>
  <si>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</si>
  <si>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</si>
  <si>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</si>
  <si>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</si>
  <si>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</si>
  <si>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</si>
  <si>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</si>
  <si>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</si>
  <si>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</si>
  <si>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</si>
  <si>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</si>
  <si>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</si>
  <si>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</si>
  <si>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</si>
  <si>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</si>
  <si>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</si>
  <si>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</si>
  <si>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</si>
  <si>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</si>
  <si>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</si>
  <si>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</si>
  <si>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</si>
  <si>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</si>
  <si>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</si>
  <si>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</si>
  <si>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</si>
  <si>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</si>
  <si>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</si>
  <si>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</si>
  <si>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</si>
  <si>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</si>
  <si>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</si>
  <si>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</si>
  <si>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</si>
  <si>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</si>
  <si>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</si>
  <si>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</si>
  <si>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</si>
  <si>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</si>
  <si>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</si>
  <si>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</si>
  <si>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</si>
  <si>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</si>
  <si>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</si>
  <si>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</si>
  <si>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</si>
  <si>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</si>
  <si>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</si>
  <si>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</si>
  <si>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</si>
  <si>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</si>
  <si>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</si>
  <si>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</si>
  <si>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</si>
  <si>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</si>
  <si>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</si>
  <si>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</si>
  <si>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</si>
  <si>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</si>
  <si>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</si>
  <si>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</si>
  <si>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</si>
  <si>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</si>
  <si>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</si>
  <si>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</si>
  <si>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</si>
  <si>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</si>
  <si>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</si>
  <si>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</si>
  <si>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</si>
  <si>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</si>
  <si>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</si>
  <si>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</si>
  <si>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</si>
  <si>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</si>
  <si>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</si>
  <si>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</si>
  <si>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</si>
  <si>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</si>
  <si>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</si>
  <si>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</si>
  <si>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</si>
  <si>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</si>
  <si>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</si>
  <si>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</si>
  <si>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</si>
  <si>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</si>
  <si>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</si>
  <si>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</si>
  <si>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</si>
  <si>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</si>
  <si>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</si>
  <si>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</si>
  <si>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</si>
  <si>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</si>
  <si>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</si>
  <si>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</si>
  <si>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</si>
  <si>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</si>
  <si>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</si>
  <si>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</si>
  <si>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</si>
  <si>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</si>
  <si>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</si>
  <si>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</si>
  <si>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</si>
  <si>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</si>
  <si>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</si>
  <si>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</si>
  <si>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</si>
  <si>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</si>
  <si>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</si>
  <si>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</si>
  <si>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</si>
  <si>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</si>
  <si>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</si>
  <si>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</si>
  <si>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</si>
  <si>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</si>
  <si>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</si>
  <si>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</si>
  <si>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</si>
  <si>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</si>
  <si>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</si>
  <si>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</si>
  <si>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</si>
  <si>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</si>
  <si>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</si>
  <si>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</si>
  <si>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</si>
  <si>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</si>
  <si>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</si>
  <si>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</si>
  <si>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</si>
  <si>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</si>
  <si>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</si>
  <si>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</si>
  <si>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</si>
  <si>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</si>
  <si>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</si>
  <si>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</si>
  <si>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</si>
  <si>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</si>
  <si>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</si>
  <si>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</si>
  <si>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</si>
  <si>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</si>
  <si>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</si>
  <si>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</si>
  <si>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</si>
  <si>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</si>
  <si>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</si>
  <si>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</si>
  <si>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</si>
  <si>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</si>
  <si>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</si>
  <si>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</si>
  <si>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</si>
  <si>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</si>
  <si>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</si>
  <si>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</si>
  <si>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</si>
  <si>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</si>
  <si>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</si>
  <si>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</si>
  <si>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</si>
  <si>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</si>
  <si>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</si>
  <si>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</si>
  <si>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</si>
  <si>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</si>
  <si>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</si>
  <si>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</si>
  <si>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</si>
  <si>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</si>
  <si>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</si>
  <si>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</si>
  <si>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</si>
  <si>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</si>
  <si>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</si>
  <si>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</si>
  <si>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</si>
  <si>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</si>
  <si>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</si>
  <si>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</si>
  <si>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</si>
  <si>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</si>
  <si>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</si>
  <si>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</si>
  <si>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</si>
  <si>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</si>
  <si>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</si>
  <si>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</si>
  <si>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</si>
  <si>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</si>
  <si>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</si>
  <si>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</si>
  <si>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</si>
  <si>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</si>
  <si>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</si>
  <si>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</si>
  <si>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</si>
  <si>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</si>
  <si>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</si>
  <si>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</si>
  <si>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</si>
  <si>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</si>
  <si>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</si>
  <si>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</si>
  <si>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</si>
  <si>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</si>
  <si>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</si>
  <si>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</si>
  <si>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</si>
  <si>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</si>
  <si>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</si>
  <si>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</si>
  <si>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</si>
  <si>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</si>
  <si>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</si>
  <si>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</si>
  <si>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</si>
  <si>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</si>
  <si>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</si>
  <si>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</si>
  <si>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</si>
  <si>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</si>
  <si>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</si>
  <si>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</si>
  <si>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</si>
  <si>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</si>
  <si>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</si>
  <si>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</si>
  <si>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</si>
  <si>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</si>
  <si>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</si>
  <si>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</si>
  <si>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</si>
  <si>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</si>
  <si>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</si>
  <si>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</si>
  <si>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</si>
  <si>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</si>
  <si>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</si>
  <si>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</si>
  <si>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</si>
  <si>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</si>
  <si>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</si>
  <si>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</si>
  <si>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</si>
  <si>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</si>
  <si>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</si>
  <si>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</si>
  <si>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</si>
  <si>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</si>
  <si>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</si>
  <si>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</si>
  <si>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</si>
  <si>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</si>
  <si>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</si>
  <si>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</si>
  <si>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</si>
  <si>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</si>
  <si>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</si>
  <si>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</si>
  <si>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</si>
  <si>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</si>
  <si>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</si>
  <si>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</si>
  <si>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</si>
  <si>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</si>
  <si>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</si>
  <si>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</si>
  <si>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</si>
  <si>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</si>
  <si>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</si>
  <si>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</si>
  <si>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</si>
  <si>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</si>
  <si>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</si>
  <si>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</si>
  <si>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</si>
  <si>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</si>
  <si>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</si>
  <si>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</si>
  <si>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</si>
  <si>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</si>
  <si>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</si>
  <si>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</si>
  <si>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</si>
  <si>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</si>
  <si>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</si>
  <si>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</si>
  <si>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</si>
  <si>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</si>
  <si>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</si>
  <si>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</si>
  <si>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</si>
  <si>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</si>
  <si>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</si>
  <si>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</si>
  <si>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</si>
  <si>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</si>
  <si>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</si>
  <si>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</si>
  <si>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</si>
  <si>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</si>
  <si>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</si>
  <si>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</si>
  <si>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</si>
  <si>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</si>
  <si>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</si>
  <si>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</si>
  <si>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</si>
  <si>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</si>
  <si>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</si>
  <si>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</si>
  <si>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</si>
  <si>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</si>
  <si>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</si>
  <si>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</si>
  <si>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</si>
  <si>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</si>
  <si>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</si>
  <si>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</si>
  <si>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</si>
  <si>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</si>
  <si>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</si>
  <si>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</si>
  <si>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</si>
  <si>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</si>
  <si>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</si>
  <si>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</si>
  <si>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</si>
  <si>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</si>
  <si>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</si>
  <si>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</si>
  <si>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</si>
  <si>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</si>
  <si>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</si>
  <si>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</si>
  <si>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</si>
  <si>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</si>
  <si>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</si>
  <si>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</si>
  <si>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</si>
  <si>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</si>
  <si>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</si>
  <si>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</si>
  <si>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</si>
  <si>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</si>
  <si>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</si>
  <si>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</si>
  <si>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</si>
  <si>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</si>
  <si>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</si>
  <si>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</si>
  <si>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</si>
  <si>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</si>
  <si>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</si>
  <si>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</si>
  <si>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</si>
  <si>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</si>
  <si>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</si>
  <si>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</si>
  <si>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</si>
  <si>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</si>
  <si>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</si>
  <si>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</si>
  <si>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</si>
  <si>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</si>
  <si>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</si>
  <si>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</si>
  <si>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</si>
  <si>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</si>
  <si>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</si>
  <si>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</si>
  <si>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</si>
  <si>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</si>
  <si>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</si>
  <si>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</si>
  <si>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</si>
  <si>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</si>
  <si>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</si>
  <si>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</si>
  <si>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</si>
  <si>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</si>
  <si>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</si>
  <si>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</si>
  <si>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</si>
  <si>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</si>
  <si>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</si>
  <si>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</si>
  <si>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</si>
  <si>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</si>
  <si>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</si>
  <si>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</si>
  <si>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</si>
  <si>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</si>
  <si>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</si>
  <si>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</si>
  <si>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</si>
  <si>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</si>
  <si>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</si>
  <si>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</si>
  <si>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</si>
  <si>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</si>
  <si>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</si>
  <si>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</si>
  <si>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</si>
  <si>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</si>
  <si>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</si>
  <si>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</si>
  <si>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</si>
  <si>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</si>
  <si>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</si>
  <si>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</si>
  <si>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</si>
  <si>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</si>
  <si>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</si>
  <si>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</si>
  <si>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</si>
  <si>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</si>
  <si>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</si>
  <si>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</si>
  <si>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</si>
  <si>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</si>
  <si>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</si>
  <si>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</si>
  <si>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</si>
  <si>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</si>
  <si>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</si>
  <si>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</si>
  <si>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</si>
  <si>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</si>
  <si>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</si>
  <si>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</si>
  <si>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</si>
  <si>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</si>
  <si>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</si>
  <si>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</si>
  <si>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</si>
  <si>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</si>
  <si>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</si>
  <si>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</si>
  <si>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</si>
  <si>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</si>
  <si>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</si>
  <si>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</si>
  <si>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</si>
  <si>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</si>
  <si>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</si>
  <si>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</si>
  <si>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</si>
  <si>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</si>
  <si>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</si>
  <si>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</si>
  <si>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</si>
  <si>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</si>
  <si>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</si>
  <si>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</si>
  <si>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</si>
  <si>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</si>
  <si>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</si>
  <si>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</si>
  <si>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</si>
  <si>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</si>
  <si>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</si>
  <si>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</si>
  <si>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</si>
  <si>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</si>
  <si>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</si>
  <si>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</si>
  <si>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</si>
  <si>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</si>
  <si>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</si>
  <si>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</si>
  <si>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</si>
  <si>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</si>
  <si>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</si>
  <si>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</si>
  <si>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</si>
  <si>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</si>
  <si>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</si>
  <si>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</si>
  <si>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</si>
  <si>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</si>
  <si>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</si>
  <si>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</si>
  <si>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</si>
  <si>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</si>
  <si>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</si>
  <si>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</si>
  <si>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</si>
  <si>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</si>
  <si>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</si>
  <si>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</si>
  <si>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</si>
  <si>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</si>
  <si>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</si>
  <si>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</si>
  <si>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</si>
  <si>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</si>
  <si>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</si>
  <si>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</si>
  <si>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</si>
  <si>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</si>
  <si>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</si>
  <si>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</si>
  <si>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</si>
  <si>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</si>
  <si>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</si>
  <si>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</si>
  <si>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</si>
  <si>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</si>
  <si>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</si>
  <si>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</si>
  <si>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</si>
  <si>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</si>
  <si>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</si>
  <si>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</si>
  <si>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</si>
  <si>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</si>
  <si>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</si>
  <si>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</si>
  <si>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</si>
  <si>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</si>
  <si>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</si>
  <si>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</si>
  <si>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</si>
  <si>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</si>
  <si>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</si>
  <si>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</si>
  <si>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</si>
  <si>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</si>
  <si>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</si>
  <si>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</si>
  <si>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</si>
  <si>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</si>
  <si>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</si>
  <si>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</si>
  <si>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</si>
  <si>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</si>
  <si>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</si>
  <si>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</si>
  <si>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</si>
  <si>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</si>
  <si>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</si>
  <si>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</si>
  <si>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</si>
  <si>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</si>
  <si>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</si>
  <si>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</si>
  <si>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</si>
  <si>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</si>
  <si>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</si>
  <si>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</si>
  <si>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</si>
  <si>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</si>
  <si>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</si>
  <si>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</si>
  <si>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</si>
  <si>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</si>
  <si>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</si>
  <si>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</si>
  <si>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</si>
  <si>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</si>
  <si>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</si>
  <si>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</si>
  <si>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</si>
  <si>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</si>
  <si>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</si>
  <si>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</si>
  <si>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</si>
  <si>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</si>
  <si>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</si>
  <si>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</si>
  <si>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</si>
  <si>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</si>
  <si>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</si>
  <si>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</si>
  <si>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</si>
  <si>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</si>
  <si>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</si>
  <si>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</si>
  <si>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</si>
  <si>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</si>
  <si>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</si>
  <si>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</si>
  <si>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</si>
  <si>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</si>
  <si>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</si>
  <si>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</si>
  <si>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</si>
  <si>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</si>
  <si>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</si>
  <si>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</si>
  <si>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</si>
  <si>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</si>
  <si>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</si>
  <si>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</si>
  <si>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</si>
  <si>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</si>
  <si>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</si>
  <si>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</si>
  <si>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</si>
  <si>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</si>
  <si>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</si>
  <si>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</si>
  <si>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</si>
  <si>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</si>
  <si>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</si>
  <si>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</si>
  <si>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</si>
  <si>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</si>
  <si>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</si>
  <si>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</si>
  <si>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</si>
  <si>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</si>
  <si>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</si>
  <si>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</si>
  <si>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</si>
  <si>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</si>
  <si>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</si>
  <si>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</si>
  <si>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</si>
  <si>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</si>
  <si>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</si>
  <si>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</si>
  <si>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</si>
  <si>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</si>
  <si>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</si>
  <si>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</si>
  <si>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</si>
  <si>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</si>
  <si>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</si>
  <si>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</si>
  <si>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</si>
  <si>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</si>
  <si>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</si>
  <si>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</si>
  <si>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</si>
  <si>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</si>
  <si>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</si>
  <si>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</si>
  <si>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</si>
  <si>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</si>
  <si>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</si>
  <si>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</si>
  <si>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</si>
  <si>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</si>
  <si>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</si>
  <si>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</si>
  <si>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</si>
  <si>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</si>
  <si>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</si>
  <si>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</si>
  <si>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</si>
  <si>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</si>
  <si>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</si>
  <si>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</si>
  <si>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</si>
  <si>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</si>
  <si>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</si>
  <si>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</si>
  <si>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</si>
  <si>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</si>
  <si>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</si>
  <si>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</si>
  <si>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</si>
  <si>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</si>
  <si>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</si>
  <si>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</si>
  <si>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</si>
  <si>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</si>
  <si>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</si>
  <si>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</si>
  <si>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</si>
  <si>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</si>
  <si>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</si>
  <si>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</si>
  <si>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</si>
  <si>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</si>
  <si>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</si>
  <si>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</si>
  <si>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</si>
  <si>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</si>
  <si>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</si>
  <si>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</si>
  <si>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</si>
  <si>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</si>
  <si>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</si>
  <si>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</si>
  <si>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</si>
  <si>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</si>
  <si>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</si>
  <si>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</si>
  <si>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</si>
  <si>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</si>
  <si>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</si>
  <si>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</si>
  <si>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</si>
  <si>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</si>
  <si>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</si>
  <si>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</si>
  <si>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</si>
  <si>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</si>
  <si>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</si>
  <si>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</si>
  <si>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</si>
  <si>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</si>
  <si>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</si>
  <si>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</si>
  <si>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</si>
  <si>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</si>
  <si>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</si>
  <si>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</si>
  <si>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</si>
  <si>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</si>
  <si>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</si>
  <si>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</si>
  <si>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</si>
  <si>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</si>
  <si>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</si>
  <si>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</si>
  <si>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</si>
  <si>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</si>
  <si>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</si>
  <si>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</si>
  <si>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</si>
  <si>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</si>
  <si>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</si>
  <si>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</si>
  <si>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</si>
  <si>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</si>
  <si>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</si>
  <si>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</si>
  <si>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</si>
  <si>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</si>
  <si>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</si>
  <si>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</si>
  <si>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</si>
  <si>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</si>
  <si>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</si>
  <si>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</si>
  <si>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</si>
  <si>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</si>
  <si>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</si>
  <si>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</si>
  <si>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</si>
  <si>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</si>
  <si>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</si>
  <si>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</si>
  <si>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</si>
  <si>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</si>
  <si>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</si>
  <si>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</si>
  <si>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</si>
  <si>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</si>
  <si>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</si>
  <si>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</si>
  <si>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</si>
  <si>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</si>
  <si>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</si>
  <si>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</si>
  <si>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</si>
  <si>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</si>
  <si>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</si>
  <si>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</si>
  <si>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</si>
  <si>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</si>
  <si>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</si>
  <si>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</si>
  <si>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</si>
  <si>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</si>
  <si>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</si>
  <si>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</si>
  <si>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</si>
  <si>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</si>
  <si>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</si>
  <si>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</si>
  <si>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</si>
  <si>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</si>
  <si>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</si>
  <si>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</si>
  <si>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</si>
  <si>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</si>
  <si>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</si>
  <si>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</si>
  <si>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</si>
  <si>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</si>
  <si>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</si>
  <si>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</si>
  <si>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</si>
  <si>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</si>
  <si>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</si>
  <si>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</si>
  <si>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</si>
  <si>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</si>
  <si>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</si>
  <si>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</si>
  <si>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</si>
  <si>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</si>
  <si>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</si>
  <si>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</si>
  <si>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</si>
  <si>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</si>
  <si>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</si>
  <si>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</si>
  <si>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</si>
  <si>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</si>
  <si>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</si>
  <si>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</si>
  <si>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</si>
  <si>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</si>
  <si>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</si>
  <si>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</si>
  <si>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</si>
  <si>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</si>
  <si>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</si>
  <si>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</si>
  <si>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</si>
  <si>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</si>
  <si>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</si>
  <si>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</si>
  <si>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</si>
  <si>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</si>
  <si>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</si>
  <si>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</si>
  <si>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</si>
  <si>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</si>
  <si>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</si>
  <si>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</si>
  <si>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</si>
  <si>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</si>
  <si>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</si>
  <si>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</si>
  <si>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</si>
  <si>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</si>
  <si>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</si>
  <si>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</si>
  <si>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</si>
  <si>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</si>
  <si>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</si>
  <si>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</si>
  <si>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</si>
  <si>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</si>
  <si>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</si>
  <si>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</si>
  <si>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</si>
  <si>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</si>
  <si>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</si>
  <si>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</si>
  <si>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</si>
  <si>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</si>
  <si>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</si>
  <si>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</si>
  <si>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</si>
  <si>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</si>
  <si>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</si>
  <si>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</si>
  <si>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</si>
  <si>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</si>
  <si>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</si>
  <si>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</si>
  <si>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</si>
  <si>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</si>
  <si>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</si>
  <si>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</si>
  <si>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</si>
  <si>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</si>
  <si>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</si>
  <si>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</si>
  <si>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</si>
  <si>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</si>
  <si>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</si>
  <si>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</si>
  <si>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</si>
  <si>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</si>
  <si>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</si>
  <si>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</si>
  <si>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</si>
  <si>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</si>
  <si>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</si>
  <si>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</si>
  <si>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</si>
  <si>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</si>
  <si>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</si>
  <si>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</si>
  <si>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</si>
  <si>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</si>
  <si>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</si>
  <si>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</si>
  <si>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</si>
  <si>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</si>
  <si>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</si>
  <si>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</si>
  <si>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</si>
  <si>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</si>
  <si>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</si>
  <si>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</si>
  <si>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</si>
  <si>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</si>
  <si>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</si>
  <si>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</si>
  <si>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</si>
  <si>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</si>
  <si>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</si>
  <si>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</si>
  <si>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</si>
  <si>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</si>
  <si>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</si>
  <si>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</si>
  <si>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</si>
  <si>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</si>
  <si>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</si>
  <si>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</si>
  <si>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</si>
  <si>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</si>
  <si>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</si>
  <si>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</si>
  <si>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</si>
  <si>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</si>
  <si>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</si>
  <si>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</si>
  <si>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</si>
  <si>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</si>
  <si>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</si>
  <si>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</si>
  <si>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</si>
  <si>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</si>
  <si>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</si>
  <si>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</si>
  <si>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</si>
  <si>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</si>
  <si>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</si>
  <si>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</si>
  <si>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</si>
  <si>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</si>
  <si>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</si>
  <si>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</si>
  <si>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</si>
  <si>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</si>
  <si>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</si>
  <si>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</si>
  <si>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</si>
  <si>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</si>
  <si>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</si>
  <si>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</si>
  <si>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</si>
  <si>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</si>
  <si>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</si>
  <si>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</si>
  <si>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</si>
  <si>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</si>
  <si>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</si>
  <si>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</si>
  <si>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</si>
  <si>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</si>
  <si>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</si>
  <si>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</si>
  <si>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</si>
  <si>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</si>
  <si>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</si>
  <si>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</si>
  <si>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</si>
  <si>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</si>
  <si>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</si>
  <si>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</si>
  <si>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</si>
  <si>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</si>
  <si>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</si>
  <si>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</si>
  <si>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</si>
  <si>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</si>
  <si>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</si>
  <si>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</si>
  <si>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</si>
  <si>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</si>
  <si>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</si>
  <si>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</si>
  <si>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</si>
  <si>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</si>
  <si>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</si>
  <si>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</si>
  <si>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</si>
  <si>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</si>
  <si>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</si>
  <si>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</si>
  <si>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</si>
  <si>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</si>
  <si>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</si>
  <si>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</si>
  <si>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</si>
  <si>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</si>
  <si>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</si>
  <si>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</si>
  <si>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</si>
  <si>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</si>
  <si>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</si>
  <si>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</si>
  <si>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</si>
  <si>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</si>
  <si>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</si>
  <si>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</si>
  <si>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</si>
  <si>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</si>
  <si>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</si>
  <si>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</si>
  <si>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</si>
  <si>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</si>
  <si>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</si>
  <si>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</si>
  <si>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</si>
  <si>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</si>
  <si>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</si>
  <si>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</si>
  <si>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</si>
  <si>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</si>
  <si>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</si>
  <si>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</si>
  <si>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</si>
  <si>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</si>
  <si>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</si>
  <si>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</si>
  <si>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</si>
  <si>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</si>
  <si>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</si>
  <si>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</si>
  <si>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</si>
  <si>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</si>
  <si>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</si>
  <si>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</si>
  <si>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</si>
  <si>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</si>
  <si>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</si>
  <si>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</si>
  <si>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</si>
  <si>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</si>
  <si>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</si>
  <si>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</si>
  <si>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</si>
  <si>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</si>
  <si>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</si>
  <si>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</si>
  <si>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</si>
  <si>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</si>
  <si>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</si>
  <si>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</si>
  <si>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</si>
  <si>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</si>
  <si>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</si>
  <si>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</si>
  <si>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</si>
  <si>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</si>
  <si>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</si>
  <si>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</si>
  <si>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</si>
  <si>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</si>
  <si>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</si>
  <si>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</si>
  <si>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</si>
  <si>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</si>
  <si>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</si>
  <si>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</si>
  <si>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</si>
  <si>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</si>
  <si>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</si>
  <si>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</si>
  <si>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</si>
  <si>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</si>
  <si>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</si>
  <si>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</si>
  <si>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</si>
  <si>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</si>
  <si>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</si>
  <si>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</si>
  <si>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</si>
  <si>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</si>
  <si>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</si>
  <si>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</si>
  <si>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</si>
  <si>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</si>
  <si>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</si>
  <si>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</si>
  <si>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</si>
  <si>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</si>
  <si>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</si>
  <si>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</si>
  <si>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</si>
  <si>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</si>
  <si>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</si>
  <si>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</si>
  <si>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</si>
  <si>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</si>
  <si>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</si>
  <si>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</si>
  <si>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</si>
  <si>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</si>
  <si>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</si>
  <si>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</si>
  <si>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</si>
  <si>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</si>
  <si>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</si>
  <si>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</si>
  <si>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</si>
  <si>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</si>
  <si>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</si>
  <si>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</si>
  <si>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</si>
  <si>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</si>
  <si>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</si>
  <si>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</si>
  <si>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</si>
  <si>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</si>
  <si>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</si>
  <si>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</si>
  <si>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</si>
  <si>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</si>
  <si>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</si>
  <si>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</si>
  <si>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</si>
  <si>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</si>
  <si>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</si>
  <si>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</si>
  <si>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</si>
  <si>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</si>
  <si>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</si>
  <si>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</si>
  <si>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</si>
  <si>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</si>
  <si>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</si>
  <si>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</si>
  <si>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</si>
  <si>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</si>
  <si>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</si>
  <si>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</si>
  <si>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</si>
  <si>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</si>
  <si>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</si>
  <si>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</si>
  <si>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</si>
  <si>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</si>
  <si>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</si>
  <si>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</si>
  <si>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</si>
  <si>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</si>
  <si>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</si>
  <si>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</si>
  <si>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</si>
  <si>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</si>
  <si>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</si>
  <si>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</si>
  <si>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</si>
  <si>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</si>
  <si>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</si>
  <si>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</si>
  <si>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</si>
  <si>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</si>
  <si>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</si>
  <si>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</si>
  <si>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</si>
  <si>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</si>
  <si>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</si>
  <si>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</si>
  <si>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</si>
  <si>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</si>
  <si>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</si>
  <si>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</si>
  <si>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</si>
  <si>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</si>
  <si>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</si>
  <si>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</si>
  <si>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</si>
  <si>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</si>
  <si>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</si>
  <si>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</si>
  <si>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</si>
  <si>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</si>
  <si>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</si>
  <si>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</si>
  <si>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</si>
  <si>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</si>
  <si>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</si>
  <si>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</si>
  <si>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</si>
  <si>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</si>
  <si>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</si>
  <si>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</si>
  <si>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</si>
  <si>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</si>
  <si>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</si>
  <si>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</si>
  <si>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</si>
  <si>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</si>
  <si>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</si>
  <si>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</si>
  <si>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</si>
  <si>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</si>
  <si>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</si>
  <si>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</si>
  <si>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</si>
  <si>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</si>
  <si>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</si>
  <si>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</si>
  <si>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</si>
  <si>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</si>
  <si>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</si>
  <si>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</si>
  <si>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</si>
  <si>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</si>
  <si>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</si>
  <si>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</si>
  <si>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</si>
  <si>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</si>
  <si>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</si>
  <si>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</si>
  <si>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</si>
  <si>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</si>
  <si>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</si>
  <si>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</si>
  <si>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</si>
  <si>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</si>
  <si>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</si>
  <si>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</si>
  <si>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</si>
  <si>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</si>
  <si>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</si>
  <si>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</si>
  <si>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</si>
  <si>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</si>
  <si>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</si>
  <si>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</si>
  <si>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</si>
  <si>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</si>
  <si>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</si>
  <si>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</si>
  <si>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</si>
  <si>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</si>
  <si>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</si>
  <si>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</si>
  <si>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</si>
  <si>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</si>
  <si>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</si>
  <si>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</si>
  <si>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</si>
  <si>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</si>
  <si>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</si>
  <si>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</si>
  <si>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</si>
  <si>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</si>
  <si>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</si>
  <si>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</si>
  <si>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</si>
  <si>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</si>
  <si>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</si>
  <si>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</si>
  <si>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</si>
  <si>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</si>
  <si>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</si>
  <si>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</si>
  <si>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</si>
  <si>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</si>
  <si>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</si>
  <si>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</si>
  <si>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</si>
  <si>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</si>
  <si>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</si>
  <si>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</si>
  <si>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</si>
  <si>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</si>
  <si>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</si>
  <si>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</si>
  <si>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</si>
  <si>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</si>
  <si>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</si>
  <si>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</si>
  <si>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</si>
  <si>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</si>
  <si>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</si>
  <si>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</si>
  <si>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</si>
  <si>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</si>
  <si>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</si>
  <si>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</si>
  <si>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</si>
  <si>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</si>
  <si>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</si>
  <si>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</si>
  <si>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</si>
  <si>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</si>
  <si>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</si>
  <si>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</si>
  <si>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</si>
  <si>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</si>
  <si>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</si>
  <si>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</si>
  <si>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</si>
  <si>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</si>
  <si>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</si>
  <si>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</si>
  <si>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</si>
  <si>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</si>
  <si>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</si>
  <si>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</si>
  <si>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</si>
  <si>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</si>
  <si>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</si>
  <si>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</si>
  <si>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</si>
  <si>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</si>
  <si>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</si>
  <si>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</si>
  <si>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</si>
  <si>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</si>
  <si>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</si>
  <si>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</si>
  <si>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</si>
  <si>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</si>
  <si>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</si>
  <si>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</si>
  <si>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</si>
  <si>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</si>
  <si>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</si>
  <si>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</si>
  <si>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</si>
  <si>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</si>
  <si>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</si>
  <si>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</si>
  <si>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</si>
  <si>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</si>
  <si>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</si>
  <si>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</si>
  <si>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</si>
  <si>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</si>
  <si>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</si>
  <si>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</si>
  <si>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</si>
  <si>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</si>
  <si>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</si>
  <si>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</si>
  <si>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</si>
  <si>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</si>
  <si>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</si>
  <si>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</si>
  <si>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</si>
  <si>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</si>
  <si>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</si>
  <si>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</si>
  <si>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</si>
  <si>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</si>
  <si>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</si>
  <si>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</si>
  <si>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</si>
  <si>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</si>
  <si>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</si>
  <si>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</si>
  <si>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</si>
  <si>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</si>
  <si>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</si>
  <si>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</si>
  <si>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</si>
  <si>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</si>
  <si>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</si>
  <si>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</si>
  <si>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</si>
  <si>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</si>
  <si>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</si>
  <si>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</si>
  <si>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</si>
  <si>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</si>
  <si>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</si>
  <si>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</si>
  <si>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</si>
  <si>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</si>
  <si>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</si>
  <si>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</si>
  <si>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</si>
  <si>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</si>
  <si>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</si>
  <si>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</si>
  <si>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</si>
  <si>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</si>
  <si>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</si>
  <si>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</si>
  <si>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</si>
  <si>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</si>
  <si>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</si>
  <si>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</si>
  <si>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</si>
  <si>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</si>
  <si>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</si>
  <si>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</si>
  <si>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</si>
  <si>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</si>
  <si>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</si>
  <si>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</si>
  <si>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</si>
  <si>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</si>
  <si>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</si>
  <si>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</si>
  <si>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</si>
  <si>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</si>
  <si>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</si>
  <si>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</si>
  <si>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</si>
  <si>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</si>
  <si>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</si>
  <si>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</si>
  <si>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</si>
  <si>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</si>
  <si>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</si>
  <si>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</si>
  <si>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</si>
  <si>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</si>
  <si>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</si>
  <si>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</si>
  <si>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</si>
  <si>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</si>
  <si>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</si>
  <si>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</si>
  <si>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</si>
  <si>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</si>
  <si>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</si>
  <si>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</si>
  <si>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</si>
  <si>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</si>
  <si>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</si>
  <si>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</si>
  <si>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</si>
  <si>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</si>
  <si>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</si>
  <si>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</si>
  <si>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</si>
  <si>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</si>
  <si>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</si>
  <si>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</si>
  <si>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</si>
  <si>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</si>
  <si>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</si>
  <si>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</si>
  <si>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</si>
  <si>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</si>
  <si>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</si>
  <si>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</si>
  <si>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</si>
  <si>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</si>
  <si>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</si>
  <si>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</si>
  <si>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</si>
  <si>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</si>
  <si>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</si>
  <si>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</si>
  <si>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</si>
  <si>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</si>
  <si>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</si>
  <si>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</si>
  <si>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</si>
  <si>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</si>
  <si>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</si>
  <si>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</si>
  <si>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</si>
  <si>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</si>
  <si>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</si>
  <si>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</si>
  <si>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</si>
  <si>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</si>
  <si>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</si>
  <si>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</si>
  <si>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</si>
  <si>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</si>
  <si>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</si>
  <si>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</si>
  <si>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</si>
  <si>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</si>
  <si>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</si>
  <si>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</si>
  <si>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</si>
  <si>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</si>
  <si>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</si>
  <si>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</si>
  <si>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</si>
  <si>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</si>
  <si>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</si>
  <si>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</si>
  <si>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</si>
  <si>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</si>
  <si>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</si>
  <si>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</si>
  <si>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</si>
  <si>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</si>
  <si>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</si>
  <si>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</si>
  <si>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</si>
  <si>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</si>
  <si>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</si>
  <si>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</si>
  <si>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</si>
  <si>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</si>
  <si>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</si>
  <si>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</si>
  <si>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</si>
  <si>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</si>
  <si>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</si>
  <si>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</si>
  <si>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</si>
  <si>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</si>
  <si>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</si>
  <si>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</si>
  <si>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</si>
  <si>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</si>
  <si>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</si>
  <si>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</si>
  <si>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</si>
  <si>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</si>
  <si>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</si>
  <si>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</si>
  <si>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</si>
  <si>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</si>
  <si>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</si>
  <si>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</si>
  <si>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</si>
  <si>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</si>
  <si>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</si>
  <si>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</si>
  <si>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</si>
  <si>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</si>
  <si>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</si>
  <si>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</si>
  <si>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</si>
  <si>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</si>
  <si>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</si>
  <si>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</si>
  <si>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</si>
  <si>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</si>
  <si>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</si>
  <si>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</si>
  <si>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</si>
  <si>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</si>
  <si>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</si>
  <si>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</si>
  <si>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</si>
  <si>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</si>
  <si>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</si>
  <si>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</si>
  <si>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</si>
  <si>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</si>
  <si>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</si>
  <si>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</si>
  <si>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</si>
  <si>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</si>
  <si>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</si>
  <si>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</si>
  <si>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</si>
  <si>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</si>
  <si>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</si>
  <si>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</si>
  <si>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</si>
  <si>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</si>
  <si>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</si>
  <si>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</si>
  <si>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</si>
  <si>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</si>
  <si>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</si>
  <si>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</si>
  <si>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</si>
  <si>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</si>
  <si>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</si>
  <si>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</si>
  <si>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</si>
  <si>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</si>
  <si>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</si>
  <si>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</si>
  <si>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</si>
  <si>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</si>
  <si>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</si>
  <si>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</si>
  <si>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</si>
  <si>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</si>
  <si>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</si>
  <si>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</si>
  <si>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</si>
  <si>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</si>
  <si>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</si>
  <si>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</si>
  <si>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</si>
  <si>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</si>
  <si>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</si>
  <si>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</si>
  <si>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</si>
  <si>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</si>
  <si>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</si>
  <si>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</si>
  <si>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</si>
  <si>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</si>
  <si>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</si>
  <si>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</si>
  <si>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</si>
  <si>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</si>
  <si>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</si>
  <si>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</si>
  <si>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</si>
  <si>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</si>
  <si>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</si>
  <si>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</si>
  <si>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</si>
  <si>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</si>
  <si>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</si>
  <si>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</si>
  <si>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</si>
  <si>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</si>
  <si>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</si>
  <si>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</si>
  <si>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</si>
  <si>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</si>
  <si>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</si>
  <si>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</si>
  <si>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</si>
  <si>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</si>
  <si>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</si>
  <si>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</si>
  <si>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</si>
  <si>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</si>
  <si>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</si>
  <si>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</si>
  <si>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</si>
  <si>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</si>
  <si>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</si>
  <si>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</si>
  <si>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</si>
  <si>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</si>
  <si>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</si>
  <si>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</si>
  <si>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</si>
  <si>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</si>
  <si>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</si>
  <si>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</si>
  <si>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</si>
  <si>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</si>
  <si>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</si>
  <si>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</si>
  <si>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</si>
  <si>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</si>
  <si>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</si>
  <si>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</si>
  <si>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</si>
  <si>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</si>
  <si>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</si>
  <si>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</si>
  <si>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</si>
  <si>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</si>
  <si>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</si>
  <si>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</si>
  <si>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</si>
  <si>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</si>
  <si>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</si>
  <si>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</si>
  <si>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</si>
  <si>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</si>
  <si>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</si>
  <si>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</si>
  <si>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</si>
  <si>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</si>
  <si>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</si>
  <si>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</si>
  <si>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</si>
  <si>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</si>
  <si>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</si>
  <si>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</si>
  <si>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</si>
  <si>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</si>
  <si>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</si>
  <si>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</si>
  <si>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</si>
  <si>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</si>
  <si>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</si>
  <si>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</si>
  <si>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</si>
  <si>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</si>
  <si>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</si>
  <si>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</si>
  <si>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</si>
  <si>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</si>
  <si>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</si>
  <si>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</si>
  <si>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</si>
  <si>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</si>
  <si>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</si>
  <si>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</si>
  <si>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</si>
  <si>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</si>
  <si>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</si>
  <si>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</si>
  <si>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</si>
  <si>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</si>
  <si>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</si>
  <si>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</si>
  <si>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</si>
  <si>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</si>
  <si>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</si>
  <si>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</si>
  <si>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</si>
  <si>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</si>
  <si>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</si>
  <si>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</si>
  <si>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</si>
  <si>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</si>
  <si>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</si>
  <si>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</si>
  <si>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</si>
  <si>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</si>
  <si>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</si>
  <si>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</si>
  <si>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</si>
  <si>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</si>
  <si>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</si>
  <si>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</si>
  <si>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</si>
  <si>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</si>
  <si>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</si>
  <si>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</si>
  <si>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</si>
  <si>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</si>
  <si>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</si>
  <si>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</si>
  <si>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</si>
  <si>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</si>
  <si>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</si>
  <si>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</si>
  <si>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</si>
  <si>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</si>
  <si>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</si>
  <si>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</si>
  <si>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</si>
  <si>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</si>
  <si>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</si>
  <si>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</si>
  <si>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</si>
  <si>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</si>
  <si>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</si>
  <si>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</si>
  <si>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</si>
  <si>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</si>
  <si>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</si>
  <si>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</si>
  <si>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</si>
  <si>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</si>
  <si>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</si>
  <si>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</si>
  <si>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</si>
  <si>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</si>
  <si>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</si>
  <si>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</si>
  <si>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</si>
  <si>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</si>
  <si>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</si>
  <si>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</si>
  <si>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</si>
  <si>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</si>
  <si>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</si>
  <si>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</si>
  <si>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</si>
  <si>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</si>
  <si>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</si>
  <si>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</si>
  <si>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</si>
  <si>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</si>
  <si>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</si>
  <si>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</si>
  <si>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</si>
  <si>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</si>
  <si>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</si>
  <si>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</si>
  <si>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</si>
  <si>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</si>
  <si>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</si>
  <si>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</si>
  <si>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</si>
  <si>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</si>
  <si>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</si>
  <si>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</si>
  <si>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</si>
  <si>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</si>
  <si>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</si>
  <si>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</si>
  <si>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</si>
  <si>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</si>
  <si>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</si>
  <si>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</si>
  <si>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</si>
  <si>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</si>
  <si>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</si>
  <si>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</si>
  <si>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</si>
  <si>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</si>
  <si>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</si>
  <si>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</si>
  <si>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</si>
  <si>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</si>
  <si>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</si>
  <si>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</si>
  <si>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</si>
  <si>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</si>
  <si>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</si>
  <si>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</si>
  <si>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</si>
  <si>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</si>
  <si>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</si>
  <si>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</si>
  <si>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</si>
  <si>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</si>
  <si>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</si>
  <si>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</si>
  <si>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</si>
  <si>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</si>
  <si>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</si>
  <si>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</si>
  <si>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</si>
  <si>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</si>
  <si>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</si>
  <si>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</si>
  <si>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</si>
  <si>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</si>
  <si>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</si>
  <si>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</si>
  <si>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</si>
  <si>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</si>
  <si>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</si>
  <si>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</si>
  <si>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</si>
  <si>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</si>
  <si>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</si>
  <si>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</si>
  <si>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</si>
  <si>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</si>
  <si>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</si>
  <si>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</si>
  <si>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</si>
  <si>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</si>
  <si>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</si>
  <si>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</si>
  <si>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</si>
  <si>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</si>
  <si>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</si>
  <si>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</si>
  <si>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</si>
  <si>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</si>
  <si>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</si>
  <si>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</si>
  <si>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</si>
  <si>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</si>
  <si>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</si>
  <si>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</si>
  <si>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</si>
  <si>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</si>
  <si>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</si>
  <si>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</si>
  <si>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</si>
  <si>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</si>
  <si>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</si>
  <si>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</si>
  <si>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</si>
  <si>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</si>
  <si>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</si>
  <si>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</si>
  <si>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</si>
  <si>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</si>
  <si>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</si>
  <si>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</si>
  <si>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</si>
  <si>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</si>
  <si>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</si>
  <si>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</si>
  <si>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</si>
  <si>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</si>
  <si>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</si>
  <si>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</si>
  <si>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</si>
  <si>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</si>
  <si>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</si>
  <si>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</si>
  <si>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</si>
  <si>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</si>
  <si>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</si>
  <si>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</si>
  <si>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</si>
  <si>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</si>
  <si>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</si>
  <si>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</si>
  <si>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</si>
  <si>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</si>
  <si>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</si>
  <si>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</si>
  <si>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</si>
  <si>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</si>
  <si>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</si>
  <si>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</si>
  <si>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</si>
  <si>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</si>
  <si>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</si>
  <si>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</si>
  <si>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</si>
  <si>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</si>
  <si>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</si>
  <si>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</si>
  <si>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</si>
  <si>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</si>
  <si>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</si>
  <si>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</si>
  <si>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</si>
  <si>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</si>
  <si>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</si>
  <si>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</si>
  <si>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</si>
  <si>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</si>
  <si>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</si>
  <si>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</si>
  <si>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</si>
  <si>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</si>
  <si>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</si>
  <si>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</si>
  <si>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</si>
  <si>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</si>
  <si>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</si>
  <si>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</si>
  <si>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</si>
  <si>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</si>
  <si>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</si>
  <si>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</si>
  <si>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</si>
  <si>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</si>
  <si>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</si>
  <si>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</si>
  <si>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</si>
  <si>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</si>
  <si>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</si>
  <si>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</si>
  <si>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</si>
  <si>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</si>
  <si>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</si>
  <si>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</si>
  <si>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</si>
  <si>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</si>
  <si>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</si>
  <si>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</si>
  <si>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</si>
  <si>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</si>
  <si>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</si>
  <si>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</si>
  <si>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</si>
  <si>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</si>
  <si>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</si>
  <si>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</si>
  <si>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</si>
  <si>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</si>
  <si>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</si>
  <si>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</si>
  <si>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</si>
  <si>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</si>
  <si>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</si>
  <si>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</si>
  <si>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</si>
  <si>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</si>
  <si>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</si>
  <si>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</si>
  <si>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</si>
  <si>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</si>
  <si>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</si>
  <si>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</si>
  <si>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</si>
  <si>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</si>
  <si>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</si>
  <si>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</si>
  <si>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</si>
  <si>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</si>
  <si>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</si>
  <si>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</si>
  <si>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</si>
  <si>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</si>
  <si>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</si>
  <si>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</si>
  <si>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</si>
  <si>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</si>
  <si>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</si>
  <si>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</si>
  <si>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</si>
  <si>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</si>
  <si>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</si>
  <si>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</si>
  <si>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</si>
  <si>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</si>
  <si>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</si>
  <si>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</si>
  <si>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</si>
  <si>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</si>
  <si>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</si>
  <si>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</si>
  <si>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</si>
  <si>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</si>
  <si>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</si>
  <si>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</si>
  <si>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</si>
  <si>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</si>
  <si>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</si>
  <si>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</si>
  <si>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</si>
  <si>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</si>
  <si>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</si>
  <si>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</si>
  <si>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</si>
  <si>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</si>
  <si>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</si>
  <si>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</si>
  <si>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</si>
  <si>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</si>
  <si>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</si>
  <si>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</si>
  <si>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</si>
  <si>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</si>
  <si>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</si>
  <si>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</si>
  <si>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</si>
  <si>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</si>
  <si>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</si>
  <si>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</si>
  <si>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</si>
  <si>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</si>
  <si>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</si>
  <si>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</si>
  <si>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</si>
  <si>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</si>
  <si>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</si>
  <si>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</si>
  <si>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</si>
  <si>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</si>
  <si>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</si>
  <si>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</si>
  <si>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</si>
  <si>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</si>
  <si>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</si>
  <si>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</si>
  <si>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</si>
  <si>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</si>
  <si>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</si>
  <si>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</si>
  <si>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</si>
  <si>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</si>
  <si>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</si>
  <si>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</si>
  <si>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</si>
  <si>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</si>
  <si>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</si>
  <si>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</si>
  <si>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</si>
  <si>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</si>
  <si>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</si>
  <si>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</si>
  <si>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</si>
  <si>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</si>
  <si>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</si>
  <si>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</si>
  <si>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</si>
  <si>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</si>
  <si>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</si>
  <si>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</si>
  <si>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</si>
  <si>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</si>
  <si>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</si>
  <si>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</si>
  <si>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</si>
  <si>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</si>
  <si>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</si>
  <si>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</si>
  <si>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</si>
  <si>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</si>
  <si>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</si>
  <si>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</si>
  <si>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</si>
  <si>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</si>
  <si>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</si>
  <si>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</si>
  <si>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</si>
  <si>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</si>
  <si>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</si>
  <si>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</si>
  <si>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</si>
  <si>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</si>
  <si>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</si>
  <si>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</si>
  <si>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</si>
  <si>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</si>
  <si>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</si>
  <si>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</si>
  <si>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</si>
  <si>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</si>
  <si>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</si>
  <si>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</si>
  <si>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</si>
  <si>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</si>
  <si>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</si>
  <si>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</si>
  <si>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</si>
  <si>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</si>
  <si>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</si>
  <si>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</si>
  <si>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</si>
  <si>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</si>
  <si>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</si>
  <si>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</si>
  <si>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</si>
  <si>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</si>
  <si>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</si>
  <si>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</si>
  <si>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</si>
  <si>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</si>
  <si>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</si>
  <si>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</si>
  <si>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</si>
  <si>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</si>
  <si>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</si>
  <si>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</si>
  <si>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</si>
  <si>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</si>
  <si>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</si>
  <si>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</si>
  <si>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</si>
  <si>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</si>
  <si>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</si>
  <si>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</si>
  <si>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</si>
  <si>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</si>
  <si>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</si>
  <si>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</si>
  <si>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</si>
  <si>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</si>
  <si>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</si>
  <si>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</si>
  <si>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</si>
  <si>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</si>
  <si>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</si>
  <si>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</si>
  <si>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</si>
  <si>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</si>
  <si>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</si>
  <si>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</si>
  <si>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</si>
  <si>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</si>
  <si>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</si>
  <si>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</si>
  <si>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</si>
  <si>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</si>
  <si>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</si>
  <si>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</si>
  <si>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</si>
  <si>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</si>
  <si>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</si>
  <si>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</si>
  <si>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</si>
  <si>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</si>
  <si>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</si>
  <si>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</si>
  <si>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</si>
  <si>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</si>
  <si>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</si>
  <si>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</si>
  <si>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</si>
  <si>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</si>
  <si>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</si>
  <si>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</si>
  <si>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</si>
  <si>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</si>
  <si>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</si>
  <si>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</si>
  <si>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</si>
  <si>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</si>
  <si>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</si>
  <si>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</si>
  <si>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</si>
  <si>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</si>
  <si>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</si>
  <si>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</si>
  <si>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</si>
  <si>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</si>
  <si>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</si>
  <si>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</si>
  <si>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</si>
  <si>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</si>
  <si>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</si>
  <si>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</si>
  <si>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</si>
  <si>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</si>
  <si>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</si>
  <si>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</si>
  <si>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</si>
  <si>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</si>
  <si>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</si>
  <si>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</si>
  <si>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</si>
  <si>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</si>
  <si>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</si>
  <si>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</si>
  <si>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</si>
  <si>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</si>
  <si>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</si>
  <si>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</si>
  <si>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</si>
  <si>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</si>
  <si>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</si>
  <si>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</si>
  <si>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</si>
  <si>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</si>
  <si>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</si>
  <si>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</si>
  <si>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</si>
  <si>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</si>
  <si>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</si>
  <si>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</si>
  <si>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</si>
  <si>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</si>
  <si>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</si>
  <si>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</si>
  <si>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</si>
  <si>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</si>
  <si>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</si>
  <si>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</si>
  <si>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</si>
  <si>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</si>
  <si>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</si>
  <si>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</si>
  <si>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</si>
  <si>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</si>
  <si>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</si>
  <si>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</si>
  <si>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</si>
  <si>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</si>
  <si>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</si>
  <si>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</si>
  <si>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</si>
  <si>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</si>
  <si>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</si>
  <si>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</si>
  <si>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</si>
  <si>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</si>
  <si>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</si>
  <si>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</si>
  <si>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</si>
  <si>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</si>
  <si>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</si>
  <si>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</si>
  <si>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</si>
  <si>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</si>
  <si>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</si>
  <si>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</si>
  <si>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</si>
  <si>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</si>
  <si>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</si>
  <si>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</si>
  <si>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</si>
  <si>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</si>
  <si>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</si>
  <si>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</si>
  <si>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</si>
  <si>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</si>
  <si>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</si>
  <si>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</si>
  <si>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</si>
  <si>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</si>
  <si>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</si>
  <si>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</si>
  <si>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</si>
  <si>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</si>
  <si>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</si>
  <si>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</si>
  <si>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</si>
  <si>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</si>
  <si>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</si>
  <si>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</si>
  <si>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</si>
  <si>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</si>
  <si>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</si>
  <si>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</si>
  <si>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</si>
  <si>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</si>
  <si>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</si>
  <si>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</si>
  <si>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</si>
  <si>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</si>
  <si>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</si>
  <si>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</si>
  <si>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</si>
  <si>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</si>
  <si>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</si>
  <si>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</si>
  <si>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</si>
  <si>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</si>
  <si>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</si>
  <si>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</si>
  <si>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</si>
  <si>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</si>
  <si>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</si>
  <si>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</si>
  <si>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</si>
  <si>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</si>
  <si>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</si>
  <si>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</si>
  <si>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</si>
  <si>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</si>
  <si>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</si>
  <si>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</si>
  <si>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</si>
  <si>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</si>
  <si>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</si>
  <si>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</si>
  <si>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</si>
  <si>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</si>
  <si>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</si>
  <si>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</si>
  <si>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</si>
  <si>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</si>
  <si>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</si>
  <si>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</si>
  <si>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</si>
  <si>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</si>
  <si>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</si>
  <si>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</si>
  <si>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</si>
  <si>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</si>
  <si>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</si>
  <si>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</si>
  <si>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</si>
  <si>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</si>
  <si>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</si>
  <si>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</si>
  <si>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</si>
  <si>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</si>
  <si>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</si>
  <si>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</si>
  <si>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</si>
  <si>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</si>
  <si>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</si>
  <si>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</si>
  <si>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</si>
  <si>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</si>
  <si>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</si>
  <si>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</si>
  <si>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</si>
  <si>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</si>
  <si>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</si>
  <si>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</si>
  <si>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</si>
  <si>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</si>
  <si>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</si>
  <si>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</si>
  <si>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</si>
  <si>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</si>
  <si>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</si>
  <si>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</si>
  <si>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</si>
  <si>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</si>
  <si>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</si>
  <si>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</si>
  <si>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</si>
  <si>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</si>
  <si>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</si>
  <si>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</si>
  <si>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</si>
  <si>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</si>
  <si>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</si>
  <si>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</si>
  <si>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</si>
  <si>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</si>
  <si>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</si>
  <si>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</si>
  <si>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</si>
  <si>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</si>
  <si>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</si>
  <si>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</si>
  <si>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</si>
  <si>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</si>
  <si>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</si>
  <si>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</si>
  <si>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</si>
  <si>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</si>
  <si>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</si>
  <si>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</si>
  <si>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</si>
  <si>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</si>
  <si>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</si>
  <si>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</si>
  <si>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</si>
  <si>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</si>
  <si>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</si>
  <si>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</si>
  <si>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</si>
  <si>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</si>
  <si>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</si>
  <si>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</si>
  <si>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</si>
  <si>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</si>
  <si>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</si>
  <si>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</si>
  <si>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</si>
  <si>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</si>
  <si>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</si>
  <si>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</si>
  <si>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</si>
  <si>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</si>
  <si>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</si>
  <si>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</si>
  <si>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</si>
  <si>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</si>
  <si>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</si>
  <si>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</si>
  <si>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</si>
  <si>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</si>
  <si>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</si>
  <si>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</si>
  <si>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</si>
  <si>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</si>
  <si>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</si>
  <si>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</si>
  <si>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</si>
  <si>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</si>
  <si>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</si>
  <si>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</si>
  <si>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</si>
  <si>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</si>
  <si>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</si>
  <si>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</si>
  <si>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</si>
  <si>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</si>
  <si>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</si>
  <si>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</si>
  <si>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</si>
  <si>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</si>
  <si>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</si>
  <si>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</si>
  <si>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</si>
  <si>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</si>
  <si>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</si>
  <si>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</si>
  <si>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</si>
  <si>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</si>
  <si>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</si>
  <si>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</si>
  <si>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</si>
  <si>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</si>
  <si>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</si>
  <si>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</si>
  <si>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</si>
  <si>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</si>
  <si>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</si>
  <si>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</si>
  <si>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</si>
  <si>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</si>
  <si>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</si>
  <si>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</si>
  <si>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</si>
  <si>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</si>
  <si>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</si>
  <si>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</si>
  <si>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</si>
  <si>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</si>
  <si>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</si>
  <si>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</si>
  <si>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</si>
  <si>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</si>
  <si>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</si>
  <si>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</si>
  <si>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</si>
  <si>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</si>
  <si>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</si>
  <si>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</si>
  <si>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</si>
  <si>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</si>
  <si>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</si>
  <si>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</si>
  <si>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</si>
  <si>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</si>
  <si>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</si>
  <si>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</si>
  <si>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</si>
  <si>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</si>
  <si>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</si>
  <si>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</si>
  <si>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</si>
  <si>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</si>
  <si>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</si>
  <si>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</si>
  <si>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</si>
  <si>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</si>
  <si>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</si>
  <si>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</si>
  <si>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</si>
  <si>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</si>
  <si>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</si>
  <si>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</si>
  <si>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</si>
  <si>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</si>
  <si>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</si>
  <si>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</si>
  <si>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</si>
  <si>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</si>
  <si>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</si>
  <si>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</si>
  <si>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</si>
  <si>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</si>
  <si>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</si>
  <si>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</si>
  <si>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</si>
  <si>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</si>
  <si>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</si>
  <si>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</si>
  <si>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</si>
  <si>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</si>
  <si>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</si>
  <si>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</si>
  <si>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</si>
  <si>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</si>
  <si>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</si>
  <si>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</si>
  <si>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</si>
  <si>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</si>
  <si>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</si>
  <si>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</si>
  <si>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</si>
  <si>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</si>
  <si>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</si>
  <si>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</si>
  <si>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</si>
  <si>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</si>
  <si>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</si>
  <si>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</si>
  <si>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</si>
  <si>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</si>
  <si>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</si>
  <si>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</si>
  <si>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</si>
  <si>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</si>
  <si>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</si>
  <si>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</si>
  <si>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</si>
  <si>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</si>
  <si>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</si>
  <si>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</si>
  <si>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</si>
  <si>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</si>
  <si>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</si>
  <si>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</si>
  <si>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</si>
  <si>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</si>
  <si>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</si>
  <si>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</si>
  <si>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</si>
  <si>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</si>
  <si>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</si>
  <si>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</si>
  <si>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</si>
  <si>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</si>
  <si>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</si>
  <si>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</si>
  <si>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</si>
  <si>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</si>
  <si>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</si>
  <si>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</si>
  <si>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</si>
  <si>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</si>
  <si>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</si>
  <si>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</si>
  <si>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</si>
  <si>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</si>
  <si>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</si>
  <si>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</si>
  <si>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</si>
  <si>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</si>
  <si>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</si>
  <si>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</si>
  <si>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</si>
  <si>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</si>
  <si>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</si>
  <si>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</si>
  <si>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</si>
  <si>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</si>
  <si>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</si>
  <si>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</si>
  <si>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</si>
  <si>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</si>
  <si>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</si>
  <si>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</si>
  <si>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</si>
  <si>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</si>
  <si>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</si>
  <si>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</si>
  <si>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</si>
  <si>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</si>
  <si>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</si>
  <si>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</si>
  <si>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</si>
  <si>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</si>
  <si>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</si>
  <si>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</si>
  <si>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</si>
  <si>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</si>
  <si>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</si>
  <si>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</si>
  <si>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</si>
  <si>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</si>
  <si>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</si>
  <si>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</si>
  <si>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</si>
  <si>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</si>
  <si>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</si>
  <si>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</si>
  <si>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</si>
  <si>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</si>
  <si>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</si>
  <si>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</si>
  <si>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</si>
  <si>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</si>
  <si>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</si>
  <si>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</si>
  <si>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</si>
  <si>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</si>
  <si>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</si>
  <si>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</si>
  <si>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</si>
  <si>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</si>
  <si>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</si>
  <si>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</si>
  <si>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</si>
  <si>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</si>
  <si>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</si>
  <si>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</si>
  <si>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</si>
  <si>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</si>
  <si>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</si>
  <si>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</si>
  <si>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</si>
  <si>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</si>
  <si>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</si>
  <si>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</si>
  <si>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</si>
  <si>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</si>
  <si>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</si>
  <si>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</si>
  <si>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</si>
  <si>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</si>
  <si>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</si>
  <si>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</si>
  <si>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</si>
  <si>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</si>
  <si>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</si>
  <si>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</si>
  <si>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</si>
  <si>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</si>
  <si>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</si>
  <si>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</si>
  <si>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</si>
  <si>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</si>
  <si>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</si>
  <si>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</si>
  <si>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</si>
  <si>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</si>
  <si>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</si>
  <si>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</si>
  <si>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</si>
  <si>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</si>
  <si>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</si>
  <si>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</si>
  <si>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</si>
  <si>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</si>
  <si>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</si>
  <si>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</si>
  <si>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</si>
  <si>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</si>
  <si>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</si>
  <si>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</si>
  <si>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</si>
  <si>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</si>
  <si>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</si>
  <si>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</si>
  <si>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</si>
  <si>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</si>
  <si>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</si>
  <si>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</si>
  <si>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</si>
  <si>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</si>
  <si>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</si>
  <si>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</si>
  <si>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</si>
  <si>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</si>
  <si>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</si>
  <si>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</si>
  <si>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</si>
  <si>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</si>
  <si>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</si>
  <si>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</si>
  <si>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</si>
  <si>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</si>
  <si>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</si>
  <si>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</si>
  <si>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</si>
  <si>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</si>
  <si>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</si>
  <si>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</si>
  <si>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</si>
  <si>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</si>
  <si>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</si>
  <si>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</si>
  <si>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</si>
  <si>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</si>
  <si>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</si>
  <si>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</si>
  <si>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</si>
  <si>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</si>
  <si>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</si>
  <si>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</si>
  <si>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</si>
  <si>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</si>
  <si>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</si>
  <si>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</si>
  <si>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</si>
  <si>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</si>
  <si>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</si>
  <si>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</si>
  <si>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</si>
  <si>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</si>
  <si>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</si>
  <si>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</si>
  <si>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</si>
  <si>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</si>
  <si>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</si>
  <si>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</si>
  <si>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</si>
  <si>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</si>
  <si>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</si>
  <si>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</si>
  <si>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</si>
  <si>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</si>
  <si>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</si>
  <si>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</si>
  <si>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</si>
  <si>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</si>
  <si>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</si>
  <si>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</si>
  <si>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</si>
  <si>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</si>
  <si>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</si>
  <si>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</si>
  <si>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</si>
  <si>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</si>
  <si>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</si>
  <si>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</si>
  <si>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</si>
  <si>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</si>
  <si>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</si>
  <si>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</si>
  <si>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</si>
  <si>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</si>
  <si>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</si>
  <si>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</si>
  <si>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</si>
  <si>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</si>
  <si>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</si>
  <si>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</si>
  <si>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</si>
  <si>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</si>
  <si>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</si>
  <si>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</si>
  <si>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</si>
  <si>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</si>
  <si>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</si>
  <si>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</si>
  <si>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</si>
  <si>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</si>
  <si>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</si>
  <si>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</si>
  <si>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</si>
  <si>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</si>
  <si>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</si>
  <si>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</si>
  <si>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</si>
  <si>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</si>
  <si>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</si>
  <si>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</si>
  <si>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</si>
  <si>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</si>
  <si>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</si>
  <si>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</si>
  <si>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</si>
  <si>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</si>
  <si>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</si>
  <si>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</si>
  <si>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</si>
  <si>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</si>
  <si>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</si>
  <si>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</si>
  <si>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</si>
  <si>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</si>
  <si>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</si>
  <si>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</si>
  <si>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</si>
  <si>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</si>
  <si>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</si>
  <si>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</si>
  <si>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</si>
  <si>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</si>
  <si>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</si>
  <si>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</si>
  <si>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</si>
  <si>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</si>
  <si>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</si>
  <si>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</si>
  <si>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</si>
  <si>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</si>
  <si>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</si>
  <si>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</si>
  <si>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</si>
  <si>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</si>
  <si>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</si>
  <si>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</si>
  <si>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</si>
  <si>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</si>
  <si>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</si>
  <si>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</si>
  <si>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</si>
  <si>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</si>
  <si>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</si>
  <si>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</si>
  <si>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</si>
  <si>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</si>
  <si>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</si>
  <si>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</si>
  <si>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</si>
  <si>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</si>
  <si>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</si>
  <si>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</si>
  <si>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</si>
  <si>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</si>
  <si>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</si>
  <si>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</si>
  <si>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</si>
  <si>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</si>
  <si>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</si>
  <si>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</si>
  <si>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</si>
  <si>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</si>
  <si>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</si>
  <si>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</si>
  <si>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</si>
  <si>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</si>
  <si>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</si>
  <si>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</si>
  <si>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</si>
  <si>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</si>
  <si>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</si>
  <si>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</si>
  <si>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</si>
  <si>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</si>
  <si>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</si>
  <si>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</si>
  <si>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</si>
  <si>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</si>
  <si>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</si>
  <si>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</si>
  <si>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</si>
  <si>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</si>
  <si>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</si>
  <si>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</si>
  <si>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</si>
  <si>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</si>
  <si>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</si>
  <si>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</si>
  <si>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</si>
  <si>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</si>
  <si>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</si>
  <si>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</si>
  <si>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</si>
  <si>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</si>
  <si>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</si>
  <si>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</si>
  <si>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</si>
  <si>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</si>
  <si>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</si>
  <si>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</si>
  <si>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</si>
  <si>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</si>
  <si>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</si>
  <si>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</si>
  <si>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</si>
  <si>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</si>
  <si>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</si>
  <si>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</si>
  <si>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</si>
  <si>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</si>
  <si>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</si>
  <si>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</si>
  <si>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</si>
  <si>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</si>
  <si>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</si>
  <si>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</si>
  <si>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</si>
  <si>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</si>
  <si>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</si>
  <si>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</si>
  <si>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</si>
  <si>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</si>
  <si>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</si>
  <si>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</si>
  <si>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</si>
  <si>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</si>
  <si>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</si>
  <si>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</si>
  <si>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</si>
  <si>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</si>
  <si>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</si>
  <si>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</si>
  <si>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</si>
  <si>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</si>
  <si>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</si>
  <si>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</si>
  <si>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</si>
  <si>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</si>
  <si>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</si>
  <si>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</si>
  <si>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</si>
  <si>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</si>
  <si>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</si>
  <si>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</si>
  <si>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</si>
  <si>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</si>
  <si>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</si>
  <si>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</si>
  <si>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</si>
  <si>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</si>
  <si>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</si>
  <si>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</si>
  <si>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</si>
  <si>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</si>
  <si>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</si>
  <si>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</si>
  <si>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</si>
  <si>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</si>
  <si>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</si>
  <si>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</si>
  <si>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</si>
  <si>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</si>
  <si>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</si>
  <si>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</si>
  <si>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</si>
  <si>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</si>
  <si>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</si>
  <si>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</si>
  <si>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</si>
  <si>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</si>
  <si>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</si>
  <si>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</si>
  <si>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</si>
  <si>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</si>
  <si>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</si>
  <si>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</si>
  <si>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</si>
  <si>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</si>
  <si>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</si>
  <si>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</si>
  <si>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</si>
  <si>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</si>
  <si>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</si>
  <si>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</si>
  <si>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</si>
  <si>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</si>
  <si>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</si>
  <si>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</si>
  <si>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</si>
  <si>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</si>
  <si>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</si>
  <si>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</si>
  <si>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</si>
  <si>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</si>
  <si>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</si>
  <si>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</si>
  <si>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</si>
  <si>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</si>
  <si>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</si>
  <si>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</si>
  <si>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</si>
  <si>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</si>
  <si>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</si>
  <si>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</si>
  <si>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</si>
  <si>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</si>
  <si>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</si>
  <si>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</si>
  <si>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</si>
  <si>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</si>
  <si>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</si>
  <si>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</si>
  <si>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</si>
  <si>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</si>
  <si>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</si>
  <si>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</si>
  <si>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</si>
  <si>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</si>
  <si>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</si>
  <si>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</si>
  <si>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</si>
  <si>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</si>
  <si>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</si>
  <si>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</si>
  <si>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</si>
  <si>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</si>
  <si>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</si>
  <si>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</si>
  <si>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</si>
  <si>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</si>
  <si>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</si>
  <si>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</si>
  <si>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</si>
  <si>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</si>
  <si>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</si>
  <si>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</si>
  <si>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</si>
  <si>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</si>
  <si>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</si>
  <si>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</si>
  <si>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</si>
  <si>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</si>
  <si>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</si>
  <si>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</si>
  <si>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</si>
  <si>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</si>
  <si>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</si>
  <si>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</si>
  <si>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</si>
  <si>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</si>
  <si>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</si>
  <si>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</si>
  <si>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</si>
  <si>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</si>
  <si>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</si>
  <si>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</si>
  <si>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</si>
  <si>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</si>
  <si>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</si>
  <si>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</si>
  <si>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</si>
  <si>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</si>
  <si>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</si>
  <si>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</si>
  <si>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</si>
  <si>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</si>
  <si>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</si>
  <si>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</si>
  <si>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</si>
  <si>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</si>
  <si>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</si>
  <si>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</si>
  <si>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</si>
  <si>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</si>
  <si>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</si>
  <si>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</si>
  <si>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</si>
  <si>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</si>
  <si>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</si>
  <si>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</si>
  <si>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</si>
  <si>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</si>
  <si>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</si>
  <si>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</si>
  <si>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</si>
  <si>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</si>
  <si>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</si>
  <si>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</si>
  <si>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</si>
  <si>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</si>
  <si>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</si>
  <si>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</si>
  <si>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</si>
  <si>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</si>
  <si>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</si>
  <si>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</si>
  <si>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</si>
  <si>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</si>
  <si>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</si>
  <si>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</si>
  <si>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</si>
  <si>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</si>
  <si>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</si>
  <si>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</si>
  <si>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</si>
  <si>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</si>
  <si>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</si>
  <si>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</si>
  <si>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</si>
  <si>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</si>
  <si>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</si>
  <si>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</si>
  <si>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</si>
  <si>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</si>
  <si>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</si>
  <si>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</si>
  <si>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</si>
  <si>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</si>
  <si>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</si>
  <si>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</si>
  <si>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</si>
  <si>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</si>
  <si>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</si>
  <si>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</si>
  <si>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</si>
  <si>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</si>
  <si>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</si>
  <si>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</si>
  <si>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</si>
  <si>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</si>
  <si>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</si>
  <si>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</si>
  <si>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</si>
  <si>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</si>
  <si>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</si>
  <si>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</si>
  <si>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</si>
  <si>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</si>
  <si>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</si>
  <si>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</si>
  <si>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</si>
  <si>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</si>
  <si>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</si>
  <si>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</si>
  <si>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</si>
  <si>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</si>
  <si>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</si>
  <si>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</si>
  <si>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</si>
  <si>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</si>
  <si>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</si>
  <si>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</si>
  <si>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</si>
  <si>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</si>
  <si>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</si>
  <si>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</si>
  <si>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</si>
  <si>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</si>
  <si>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</si>
  <si>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</si>
  <si>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</si>
  <si>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</si>
  <si>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</si>
  <si>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</si>
  <si>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</si>
  <si>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</si>
  <si>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</si>
  <si>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</si>
  <si>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</si>
  <si>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</si>
  <si>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</si>
  <si>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</si>
  <si>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</si>
  <si>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</si>
  <si>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</si>
  <si>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</si>
  <si>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</si>
  <si>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</si>
  <si>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</si>
  <si>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</si>
  <si>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</si>
  <si>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</si>
  <si>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</si>
  <si>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</si>
  <si>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</si>
  <si>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</si>
  <si>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</si>
  <si>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</si>
  <si>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</si>
  <si>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</si>
  <si>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</si>
  <si>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</si>
  <si>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</si>
  <si>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</si>
  <si>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</si>
  <si>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</si>
  <si>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</si>
  <si>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</si>
  <si>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</si>
  <si>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</si>
  <si>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</si>
  <si>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</si>
  <si>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</si>
  <si>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</si>
  <si>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</si>
  <si>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</si>
  <si>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</si>
  <si>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</si>
  <si>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</si>
  <si>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</si>
  <si>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</si>
  <si>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</si>
  <si>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</si>
  <si>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</si>
  <si>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</si>
  <si>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</si>
  <si>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</si>
  <si>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</si>
  <si>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</si>
  <si>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</si>
  <si>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</si>
  <si>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</si>
  <si>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</si>
  <si>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</si>
  <si>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</si>
  <si>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</si>
  <si>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</si>
  <si>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</si>
  <si>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</si>
  <si>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</si>
  <si>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</si>
  <si>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</si>
  <si>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</si>
  <si>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</si>
  <si>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</si>
  <si>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</si>
  <si>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</si>
  <si>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</si>
  <si>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</si>
  <si>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</si>
  <si>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</si>
  <si>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</si>
  <si>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</si>
  <si>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</si>
  <si>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</si>
  <si>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</si>
  <si>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</si>
  <si>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</si>
  <si>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</si>
  <si>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</si>
  <si>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</si>
  <si>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</si>
  <si>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</si>
  <si>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</si>
  <si>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</si>
  <si>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</si>
  <si>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</si>
  <si>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</si>
  <si>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</si>
  <si>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</si>
  <si>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</si>
  <si>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</si>
  <si>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</si>
  <si>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</si>
  <si>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</si>
  <si>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</si>
  <si>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</si>
  <si>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</si>
  <si>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</si>
  <si>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</si>
  <si>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</si>
  <si>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</si>
  <si>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</si>
  <si>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</si>
  <si>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</si>
  <si>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</si>
  <si>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</si>
  <si>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</si>
  <si>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</si>
  <si>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</si>
  <si>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</si>
  <si>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</si>
  <si>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</si>
  <si>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</si>
  <si>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</si>
  <si>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</si>
  <si>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</si>
  <si>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</si>
  <si>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</si>
  <si>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</si>
  <si>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</si>
  <si>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</si>
  <si>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</si>
  <si>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</si>
  <si>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</si>
  <si>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</si>
  <si>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</si>
  <si>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</si>
  <si>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</si>
  <si>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</si>
  <si>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</si>
  <si>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</si>
  <si>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</si>
  <si>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</si>
  <si>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</si>
  <si>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</si>
  <si>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</si>
  <si>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</si>
  <si>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</si>
  <si>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</si>
  <si>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</si>
  <si>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</si>
  <si>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</si>
  <si>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</si>
  <si>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</si>
  <si>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</si>
  <si>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</si>
  <si>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</si>
  <si>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</si>
  <si>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</si>
  <si>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</si>
  <si>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</si>
  <si>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</si>
  <si>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</si>
  <si>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</si>
  <si>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</si>
  <si>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</si>
  <si>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</si>
  <si>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</si>
  <si>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</si>
  <si>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</si>
  <si>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</si>
  <si>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</si>
  <si>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</si>
  <si>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</si>
  <si>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</si>
  <si>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</si>
  <si>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</si>
  <si>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</si>
  <si>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</si>
  <si>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</si>
  <si>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</si>
  <si>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</si>
  <si>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</si>
  <si>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</si>
  <si>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</si>
  <si>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</si>
  <si>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</si>
  <si>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</si>
  <si>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</si>
  <si>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</si>
  <si>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</si>
  <si>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</si>
  <si>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</si>
  <si>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</si>
  <si>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</si>
  <si>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</si>
  <si>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</si>
  <si>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</si>
  <si>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</si>
  <si>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</si>
  <si>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</si>
  <si>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</si>
  <si>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</si>
  <si>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</si>
  <si>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</si>
  <si>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</si>
  <si>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</si>
  <si>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</si>
  <si>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</si>
  <si>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</si>
  <si>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</si>
  <si>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</si>
  <si>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</si>
  <si>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</si>
  <si>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</si>
  <si>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</si>
  <si>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</si>
  <si>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</si>
  <si>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</si>
  <si>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</si>
  <si>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</si>
  <si>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</si>
  <si>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</si>
  <si>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</si>
  <si>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</si>
  <si>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</si>
  <si>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</si>
  <si>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</si>
  <si>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</si>
  <si>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</si>
  <si>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</si>
  <si>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</si>
  <si>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</si>
  <si>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</si>
  <si>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</si>
  <si>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</si>
  <si>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</si>
  <si>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</si>
  <si>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</si>
  <si>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</si>
  <si>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</si>
  <si>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</si>
  <si>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</si>
  <si>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</si>
  <si>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</si>
  <si>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</si>
  <si>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</si>
  <si>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</si>
  <si>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</si>
  <si>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</si>
  <si>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</si>
  <si>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</si>
  <si>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</si>
  <si>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</si>
  <si>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</si>
  <si>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</si>
  <si>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</si>
  <si>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</si>
  <si>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</si>
  <si>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</si>
  <si>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</si>
  <si>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</si>
  <si>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</si>
  <si>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</si>
  <si>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</si>
  <si>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</si>
  <si>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</si>
  <si>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</si>
  <si>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</si>
  <si>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</si>
  <si>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</si>
  <si>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</si>
  <si>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</si>
  <si>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</si>
  <si>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</si>
  <si>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</si>
  <si>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</si>
  <si>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</si>
  <si>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</si>
  <si>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</si>
  <si>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</si>
  <si>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</si>
  <si>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</si>
  <si>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</si>
  <si>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</si>
  <si>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</si>
  <si>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</si>
  <si>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</si>
  <si>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</si>
  <si>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</si>
  <si>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</si>
  <si>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</si>
  <si>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</si>
  <si>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</si>
  <si>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</si>
  <si>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</si>
  <si>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</si>
  <si>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</si>
  <si>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</si>
  <si>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</si>
  <si>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</si>
  <si>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</si>
  <si>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</si>
  <si>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</si>
  <si>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</si>
  <si>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</si>
  <si>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</si>
  <si>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</si>
  <si>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</si>
  <si>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</si>
  <si>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</si>
  <si>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</si>
  <si>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</si>
  <si>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</si>
  <si>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</si>
  <si>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</si>
  <si>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</si>
  <si>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</si>
  <si>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</si>
  <si>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</si>
  <si>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</si>
  <si>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</si>
  <si>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</si>
  <si>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</si>
  <si>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</si>
  <si>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</si>
  <si>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</si>
  <si>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</si>
  <si>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</si>
  <si>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</si>
  <si>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</si>
  <si>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</si>
  <si>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</si>
  <si>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</si>
  <si>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</si>
  <si>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</si>
  <si>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</si>
  <si>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</si>
  <si>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</si>
  <si>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</si>
  <si>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</si>
  <si>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</si>
  <si>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</si>
  <si>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</si>
  <si>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</si>
  <si>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</si>
  <si>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</si>
  <si>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</si>
  <si>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</si>
  <si>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</si>
  <si>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</si>
  <si>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</si>
  <si>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</si>
  <si>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</si>
  <si>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</si>
  <si>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</si>
  <si>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</si>
  <si>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</si>
  <si>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</si>
  <si>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</si>
  <si>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</si>
  <si>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</si>
  <si>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</si>
  <si>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</si>
  <si>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</si>
  <si>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</si>
  <si>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</si>
  <si>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</si>
  <si>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</si>
  <si>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</si>
  <si>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</si>
  <si>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</si>
  <si>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</si>
  <si>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</si>
  <si>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</si>
  <si>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</si>
  <si>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</si>
  <si>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</si>
  <si>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</si>
  <si>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</si>
  <si>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</si>
  <si>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</si>
  <si>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</si>
  <si>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</si>
  <si>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</si>
  <si>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</si>
  <si>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</si>
  <si>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</si>
  <si>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</si>
  <si>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</si>
  <si>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</si>
  <si>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</si>
  <si>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</si>
  <si>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</si>
  <si>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</si>
  <si>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</si>
  <si>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</si>
  <si>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</si>
  <si>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</si>
  <si>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</si>
  <si>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</si>
  <si>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</si>
  <si>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</si>
  <si>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</si>
  <si>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</si>
  <si>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</si>
  <si>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</si>
  <si>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</si>
  <si>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</si>
  <si>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</si>
  <si>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</si>
  <si>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</si>
  <si>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</si>
  <si>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</si>
  <si>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</si>
  <si>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</si>
  <si>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</si>
  <si>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</si>
  <si>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</si>
  <si>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</si>
  <si>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</si>
  <si>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</si>
  <si>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</si>
  <si>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</si>
  <si>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</si>
  <si>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</si>
  <si>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</si>
  <si>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</si>
  <si>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</si>
  <si>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</si>
  <si>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</si>
  <si>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</si>
  <si>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</si>
  <si>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</si>
  <si>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</si>
  <si>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</si>
  <si>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</si>
  <si>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</si>
  <si>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</si>
  <si>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</si>
  <si>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</si>
  <si>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</si>
  <si>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</si>
  <si>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</si>
  <si>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</si>
  <si>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</si>
  <si>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</si>
  <si>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</si>
  <si>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</si>
  <si>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</si>
  <si>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</si>
  <si>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</si>
  <si>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</si>
  <si>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</si>
  <si>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</si>
  <si>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</si>
  <si>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</si>
  <si>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</si>
  <si>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</si>
  <si>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</si>
  <si>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</si>
  <si>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</si>
  <si>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</si>
  <si>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</si>
  <si>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</si>
  <si>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</si>
  <si>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</si>
  <si>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</si>
  <si>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</si>
  <si>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</si>
  <si>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</si>
  <si>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</si>
  <si>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</si>
  <si>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</si>
  <si>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</si>
  <si>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</si>
  <si>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</si>
  <si>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</si>
  <si>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</si>
  <si>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</si>
  <si>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</si>
  <si>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</si>
  <si>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</si>
  <si>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</si>
  <si>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</si>
  <si>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</si>
  <si>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</si>
  <si>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</si>
  <si>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</si>
  <si>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</si>
  <si>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</si>
  <si>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</si>
  <si>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</si>
  <si>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</si>
  <si>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</si>
  <si>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</si>
  <si>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</si>
  <si>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</si>
  <si>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</si>
  <si>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</si>
  <si>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</si>
  <si>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</si>
  <si>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</si>
  <si>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</si>
  <si>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</si>
  <si>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</si>
  <si>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</si>
  <si>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</si>
  <si>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</si>
  <si>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</si>
  <si>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</si>
  <si>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</si>
  <si>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</si>
  <si>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</si>
  <si>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</si>
  <si>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</si>
  <si>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</si>
  <si>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</si>
  <si>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</si>
  <si>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</si>
  <si>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</si>
  <si>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</si>
  <si>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</si>
  <si>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</si>
  <si>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</si>
  <si>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</si>
  <si>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</si>
  <si>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</si>
  <si>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</si>
  <si>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</si>
  <si>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</si>
  <si>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</si>
  <si>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</si>
  <si>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</si>
  <si>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</si>
  <si>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</si>
  <si>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</si>
  <si>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</si>
  <si>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</si>
  <si>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</si>
  <si>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</si>
  <si>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</si>
  <si>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</si>
  <si>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</si>
  <si>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</si>
  <si>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</si>
  <si>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</si>
  <si>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</si>
  <si>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</si>
  <si>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</si>
  <si>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</si>
  <si>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</si>
  <si>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</si>
  <si>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</si>
  <si>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</si>
  <si>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</si>
  <si>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</si>
  <si>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</si>
  <si>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</si>
  <si>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</si>
  <si>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</si>
  <si>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</si>
  <si>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</si>
  <si>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</si>
  <si>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</si>
  <si>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</si>
  <si>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</si>
  <si>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</si>
  <si>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</si>
  <si>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</si>
  <si>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</si>
  <si>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</si>
  <si>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</si>
  <si>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</si>
  <si>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</si>
  <si>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</si>
  <si>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</si>
  <si>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</si>
  <si>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</si>
  <si>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</si>
  <si>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</si>
  <si>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</si>
  <si>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</si>
  <si>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</si>
  <si>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</si>
  <si>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</si>
  <si>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</si>
  <si>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</si>
  <si>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</si>
  <si>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</si>
  <si>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</si>
  <si>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</si>
  <si>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</si>
  <si>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</si>
  <si>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</si>
  <si>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</si>
  <si>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</si>
  <si>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</si>
  <si>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</si>
  <si>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</si>
  <si>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</si>
  <si>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</si>
  <si>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</si>
  <si>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</si>
  <si>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</si>
  <si>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</si>
  <si>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</si>
  <si>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</si>
  <si>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</si>
  <si>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</si>
  <si>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</si>
  <si>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</si>
  <si>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</si>
  <si>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</si>
  <si>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</si>
  <si>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</si>
  <si>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</si>
  <si>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</si>
  <si>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</si>
  <si>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</si>
  <si>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</si>
  <si>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</si>
  <si>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</si>
  <si>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</si>
  <si>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</si>
  <si>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</si>
  <si>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</si>
  <si>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</si>
  <si>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</si>
  <si>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</si>
  <si>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</si>
  <si>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</si>
  <si>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</si>
  <si>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</si>
  <si>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</si>
  <si>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</si>
  <si>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</si>
  <si>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</si>
  <si>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</si>
  <si>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</si>
  <si>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</si>
  <si>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</si>
  <si>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</si>
  <si>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</si>
  <si>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</si>
  <si>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</si>
  <si>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</si>
  <si>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</si>
  <si>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</si>
  <si>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</si>
  <si>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</si>
  <si>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</si>
  <si>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</si>
  <si>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</si>
  <si>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</si>
  <si>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</si>
  <si>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</si>
  <si>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</si>
  <si>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</si>
  <si>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</si>
  <si>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</si>
  <si>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</si>
  <si>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</si>
  <si>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</si>
  <si>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</si>
  <si>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</si>
  <si>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</si>
  <si>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</si>
  <si>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</si>
  <si>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</si>
  <si>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</si>
  <si>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</si>
  <si>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</si>
  <si>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</si>
  <si>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</si>
  <si>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</si>
  <si>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</si>
  <si>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</si>
  <si>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</si>
  <si>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</si>
  <si>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</si>
  <si>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</si>
  <si>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</si>
  <si>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</si>
  <si>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</si>
  <si>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</si>
  <si>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</si>
  <si>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</si>
  <si>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</si>
  <si>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</si>
  <si>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</si>
  <si>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</si>
  <si>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</si>
  <si>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</si>
  <si>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</si>
  <si>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</si>
  <si>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</si>
  <si>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</si>
  <si>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</si>
  <si>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</si>
  <si>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</si>
  <si>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</si>
  <si>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</si>
  <si>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</si>
  <si>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</si>
  <si>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</si>
  <si>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</si>
  <si>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</si>
  <si>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</si>
  <si>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</si>
  <si>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</si>
  <si>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</si>
  <si>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</si>
  <si>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</si>
  <si>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</si>
  <si>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</si>
  <si>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</si>
  <si>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</si>
  <si>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</si>
  <si>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</si>
  <si>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</si>
  <si>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</si>
  <si>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</si>
  <si>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</si>
  <si>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</si>
  <si>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</si>
  <si>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</si>
  <si>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</si>
  <si>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</si>
  <si>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</si>
  <si>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</si>
  <si>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</si>
  <si>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</si>
  <si>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</si>
  <si>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</si>
  <si>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</si>
  <si>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</si>
  <si>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</si>
  <si>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</si>
  <si>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</si>
  <si>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</si>
  <si>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</si>
  <si>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</si>
  <si>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</si>
  <si>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</si>
  <si>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</si>
  <si>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</si>
  <si>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</si>
  <si>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</si>
  <si>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</si>
  <si>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</si>
  <si>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</si>
  <si>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</si>
  <si>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</si>
  <si>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</si>
  <si>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</si>
  <si>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</si>
  <si>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</si>
  <si>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</si>
  <si>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</si>
  <si>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</si>
  <si>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</si>
  <si>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</si>
  <si>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</si>
  <si>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</si>
  <si>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</si>
  <si>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</si>
  <si>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</si>
  <si>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</si>
  <si>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</si>
  <si>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</si>
  <si>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</si>
  <si>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</si>
  <si>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</si>
  <si>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</si>
  <si>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</si>
  <si>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</si>
  <si>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</si>
  <si>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</si>
  <si>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</si>
  <si>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</si>
  <si>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</si>
  <si>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</si>
  <si>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</si>
  <si>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</si>
  <si>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</si>
  <si>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</si>
  <si>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</si>
  <si>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</si>
  <si>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</si>
  <si>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</si>
  <si>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</si>
  <si>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</si>
  <si>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</si>
  <si>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</si>
  <si>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</si>
  <si>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</si>
  <si>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</si>
  <si>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</si>
  <si>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</si>
  <si>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</si>
  <si>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</si>
  <si>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</si>
  <si>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</si>
  <si>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</si>
  <si>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</si>
  <si>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</si>
  <si>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</si>
  <si>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</si>
  <si>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</si>
  <si>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</si>
  <si>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</si>
  <si>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</si>
  <si>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</si>
  <si>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</si>
  <si>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</si>
  <si>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</si>
  <si>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</si>
  <si>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</si>
  <si>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</si>
  <si>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</si>
  <si>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</si>
  <si>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</si>
  <si>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</si>
  <si>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</si>
  <si>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</si>
  <si>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</si>
  <si>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</si>
  <si>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</si>
  <si>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</si>
  <si>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</si>
  <si>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</si>
  <si>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</si>
  <si>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</si>
  <si>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</si>
  <si>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</si>
  <si>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</si>
  <si>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</si>
  <si>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</si>
  <si>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</si>
  <si>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</si>
  <si>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</si>
  <si>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</si>
  <si>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</si>
  <si>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</si>
  <si>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</si>
  <si>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</si>
  <si>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</si>
  <si>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</si>
  <si>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</si>
  <si>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</si>
  <si>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</si>
  <si>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</si>
  <si>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</si>
  <si>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</si>
  <si>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</si>
  <si>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</si>
  <si>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</si>
  <si>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</si>
  <si>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</si>
  <si>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</si>
  <si>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</si>
  <si>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</si>
  <si>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</si>
  <si>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</si>
  <si>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</si>
  <si>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</si>
  <si>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</si>
  <si>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</si>
  <si>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</si>
  <si>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</si>
  <si>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</si>
  <si>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</si>
  <si>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</si>
  <si>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</si>
  <si>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</si>
  <si>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</si>
  <si>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</si>
  <si>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</si>
  <si>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</si>
  <si>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</si>
  <si>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</si>
  <si>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</si>
  <si>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</si>
  <si>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</si>
  <si>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</si>
  <si>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</si>
  <si>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</si>
  <si>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</si>
  <si>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</si>
  <si>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</si>
  <si>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</si>
  <si>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</si>
  <si>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</si>
  <si>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</si>
  <si>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</si>
  <si>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</si>
  <si>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</si>
  <si>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</si>
  <si>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</si>
  <si>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</si>
  <si>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</si>
  <si>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</si>
  <si>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</si>
  <si>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</si>
  <si>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</si>
  <si>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</si>
  <si>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</si>
  <si>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</si>
  <si>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</si>
  <si>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</si>
  <si>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</si>
  <si>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</si>
  <si>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</si>
  <si>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</si>
  <si>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</si>
  <si>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</si>
  <si>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</si>
  <si>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</si>
  <si>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</si>
  <si>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</si>
  <si>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</si>
  <si>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</si>
  <si>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</si>
  <si>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</si>
  <si>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</si>
  <si>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</si>
  <si>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</si>
  <si>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</si>
  <si>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</si>
  <si>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</si>
  <si>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</si>
  <si>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</si>
  <si>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</si>
  <si>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</si>
  <si>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</si>
  <si>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</si>
  <si>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</si>
  <si>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</si>
  <si>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</si>
  <si>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</si>
  <si>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</si>
  <si>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</si>
  <si>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</si>
  <si>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</si>
  <si>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</si>
  <si>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</si>
  <si>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</si>
  <si>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</si>
  <si>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</si>
  <si>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</si>
  <si>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</si>
  <si>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</si>
  <si>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</si>
  <si>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</si>
  <si>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</si>
  <si>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</si>
  <si>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</si>
  <si>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</si>
  <si>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</si>
  <si>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</si>
  <si>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</si>
  <si>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</si>
  <si>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</si>
  <si>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</si>
  <si>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</si>
  <si>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</si>
  <si>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</si>
  <si>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</si>
  <si>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</si>
  <si>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</si>
  <si>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</si>
  <si>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</si>
  <si>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</si>
  <si>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</si>
  <si>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</si>
  <si>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</si>
  <si>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</si>
  <si>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</si>
  <si>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</si>
  <si>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</si>
  <si>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</si>
  <si>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</si>
  <si>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</si>
  <si>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</si>
  <si>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</si>
  <si>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</si>
  <si>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</si>
  <si>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</si>
  <si>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</si>
  <si>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</si>
  <si>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</si>
  <si>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</si>
  <si>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</si>
  <si>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</si>
  <si>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</si>
  <si>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</si>
  <si>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</si>
  <si>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</si>
  <si>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</si>
  <si>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</si>
  <si>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</si>
  <si>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</si>
  <si>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</si>
  <si>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</si>
  <si>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</si>
  <si>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</si>
  <si>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</si>
  <si>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</si>
  <si>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</si>
  <si>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</si>
  <si>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</si>
  <si>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</si>
  <si>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</si>
  <si>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</si>
  <si>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</si>
  <si>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</si>
  <si>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</si>
  <si>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</si>
  <si>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</si>
  <si>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</si>
  <si>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</si>
  <si>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</si>
  <si>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</si>
  <si>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</si>
  <si>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</si>
  <si>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</si>
  <si>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</si>
  <si>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</si>
  <si>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</si>
  <si>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</si>
  <si>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</si>
  <si>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</si>
  <si>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</si>
  <si>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</si>
  <si>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</si>
  <si>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</si>
  <si>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</si>
  <si>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</si>
  <si>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</si>
  <si>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</si>
  <si>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</si>
  <si>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</si>
  <si>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</si>
  <si>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</si>
  <si>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</si>
  <si>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</si>
  <si>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</si>
  <si>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</si>
  <si>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</si>
  <si>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</si>
  <si>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</si>
  <si>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</si>
  <si>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</si>
  <si>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</si>
  <si>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</si>
  <si>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</si>
  <si>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</si>
  <si>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</si>
  <si>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</si>
  <si>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</si>
  <si>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</si>
  <si>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</si>
  <si>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</si>
  <si>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</si>
  <si>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</si>
  <si>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</si>
  <si>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</si>
  <si>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</si>
  <si>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</si>
  <si>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</si>
  <si>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</si>
  <si>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</si>
  <si>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</si>
  <si>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</si>
  <si>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</si>
  <si>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</si>
  <si>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</si>
  <si>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</si>
  <si>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</si>
  <si>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</si>
  <si>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</si>
  <si>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</si>
  <si>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</si>
  <si>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</si>
  <si>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</si>
  <si>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</si>
  <si>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</si>
  <si>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</si>
  <si>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</si>
  <si>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</si>
  <si>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</si>
  <si>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</si>
  <si>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</si>
  <si>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</si>
  <si>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</si>
  <si>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</si>
  <si>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</si>
  <si>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</si>
  <si>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</si>
  <si>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</si>
  <si>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</si>
  <si>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</si>
  <si>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</si>
  <si>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</si>
  <si>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</si>
  <si>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</si>
  <si>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</si>
  <si>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</si>
  <si>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</si>
  <si>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</si>
  <si>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</si>
  <si>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</si>
  <si>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</si>
  <si>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</si>
  <si>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</si>
  <si>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</si>
  <si>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</si>
  <si>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</si>
  <si>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</si>
  <si>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</si>
  <si>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</si>
  <si>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</si>
  <si>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</si>
  <si>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</si>
  <si>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</si>
  <si>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</si>
  <si>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</si>
  <si>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</si>
  <si>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</si>
  <si>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</si>
  <si>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</si>
  <si>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</si>
  <si>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</si>
  <si>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</si>
  <si>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</si>
  <si>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</si>
  <si>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</si>
  <si>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</si>
  <si>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</si>
  <si>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</si>
  <si>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</si>
  <si>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</si>
  <si>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</si>
  <si>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</si>
  <si>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</si>
  <si>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</si>
  <si>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</si>
  <si>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</si>
  <si>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</si>
  <si>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</si>
  <si>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</si>
  <si>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</si>
  <si>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</si>
  <si>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</si>
  <si>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</si>
  <si>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</si>
  <si>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</si>
  <si>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</si>
  <si>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</si>
  <si>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</si>
  <si>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</si>
  <si>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</si>
  <si>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</si>
  <si>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</si>
  <si>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</si>
  <si>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</si>
  <si>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</si>
  <si>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</si>
  <si>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</si>
  <si>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</si>
  <si>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</si>
  <si>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</si>
  <si>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</si>
  <si>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</si>
  <si>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</si>
  <si>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</si>
  <si>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</si>
  <si>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</si>
  <si>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</si>
  <si>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</si>
  <si>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</si>
  <si>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</si>
  <si>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</si>
  <si>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</si>
  <si>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</si>
  <si>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</si>
  <si>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</si>
  <si>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</si>
  <si>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</si>
  <si>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</si>
  <si>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</si>
  <si>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</si>
  <si>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</si>
  <si>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</si>
  <si>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</si>
  <si>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</si>
  <si>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</si>
  <si>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</si>
  <si>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</si>
  <si>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</si>
  <si>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</si>
  <si>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</si>
  <si>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</si>
  <si>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</si>
  <si>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</si>
  <si>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</si>
  <si>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</si>
  <si>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</si>
  <si>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</si>
  <si>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</si>
  <si>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</si>
  <si>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</si>
  <si>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</si>
  <si>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</si>
  <si>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</si>
  <si>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</si>
  <si>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</si>
  <si>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</si>
  <si>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</si>
  <si>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</si>
  <si>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</si>
  <si>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</si>
  <si>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</si>
  <si>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</si>
  <si>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</si>
  <si>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</si>
  <si>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</si>
  <si>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</si>
  <si>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</si>
  <si>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</si>
  <si>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</si>
  <si>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</si>
  <si>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</si>
  <si>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</si>
  <si>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</si>
  <si>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</si>
  <si>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</si>
  <si>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</si>
  <si>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</si>
  <si>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</si>
  <si>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</si>
  <si>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</si>
  <si>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</si>
  <si>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</si>
  <si>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</si>
  <si>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</si>
  <si>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</si>
  <si>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</si>
  <si>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</si>
  <si>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</si>
  <si>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</si>
  <si>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</si>
  <si>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</si>
  <si>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</si>
  <si>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</si>
  <si>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</si>
  <si>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</si>
  <si>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</si>
  <si>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</si>
  <si>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</si>
  <si>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</si>
  <si>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</si>
  <si>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</si>
  <si>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</si>
  <si>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</si>
  <si>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</si>
  <si>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</si>
  <si>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</si>
  <si>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</si>
  <si>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</si>
  <si>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</si>
  <si>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</si>
  <si>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</si>
  <si>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</si>
  <si>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</si>
  <si>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</si>
  <si>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</si>
  <si>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</si>
  <si>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</si>
  <si>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</si>
  <si>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</si>
  <si>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</si>
  <si>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</si>
  <si>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</si>
  <si>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</si>
  <si>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</si>
  <si>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</si>
  <si>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</si>
  <si>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</si>
  <si>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</si>
  <si>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</si>
  <si>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</si>
  <si>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</si>
  <si>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</si>
  <si>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</si>
  <si>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</si>
  <si>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</si>
  <si>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</si>
  <si>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</si>
  <si>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</si>
  <si>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</si>
  <si>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</si>
  <si>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</si>
  <si>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</si>
  <si>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</si>
  <si>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</si>
  <si>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</si>
  <si>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</si>
  <si>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</si>
  <si>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</si>
  <si>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</si>
  <si>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</si>
  <si>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</si>
  <si>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</si>
  <si>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</si>
  <si>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</si>
  <si>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</si>
  <si>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</si>
  <si>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</si>
  <si>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</si>
  <si>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</si>
  <si>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</si>
  <si>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</si>
  <si>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</si>
  <si>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</si>
  <si>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</si>
  <si>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</si>
  <si>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</si>
  <si>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</si>
  <si>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</si>
  <si>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</si>
  <si>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</si>
  <si>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</si>
  <si>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</si>
  <si>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</si>
  <si>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</si>
  <si>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</si>
  <si>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</si>
  <si>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</si>
  <si>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</si>
  <si>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</si>
  <si>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</si>
  <si>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</si>
  <si>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</si>
  <si>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</si>
  <si>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</si>
  <si>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</si>
  <si>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</si>
  <si>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</si>
  <si>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</si>
  <si>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</si>
  <si>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</si>
  <si>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</si>
  <si>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</si>
  <si>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</si>
  <si>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</si>
  <si>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</si>
  <si>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</si>
  <si>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</si>
  <si>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</si>
  <si>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</si>
  <si>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</si>
  <si>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</si>
  <si>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</si>
  <si>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</si>
  <si>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</si>
  <si>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</si>
  <si>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</si>
  <si>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</si>
  <si>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</si>
  <si>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</si>
  <si>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</si>
  <si>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</si>
  <si>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</si>
  <si>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</si>
  <si>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</si>
  <si>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</si>
  <si>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</si>
  <si>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</si>
  <si>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</si>
  <si>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</si>
  <si>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</si>
  <si>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</si>
  <si>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</si>
  <si>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</si>
  <si>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</si>
  <si>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</si>
  <si>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</si>
  <si>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</si>
  <si>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</si>
  <si>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</si>
  <si>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</si>
  <si>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</si>
  <si>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</si>
  <si>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</si>
  <si>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</si>
  <si>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</si>
  <si>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</si>
  <si>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</si>
  <si>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</si>
  <si>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</si>
  <si>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</si>
  <si>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</si>
  <si>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</si>
  <si>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</si>
  <si>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</si>
  <si>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</si>
  <si>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</si>
  <si>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</si>
  <si>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</si>
  <si>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</si>
  <si>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</si>
  <si>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</si>
  <si>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</si>
  <si>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</si>
  <si>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</si>
  <si>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</si>
  <si>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</si>
  <si>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</si>
  <si>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</si>
  <si>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</si>
  <si>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</si>
  <si>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</si>
  <si>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</si>
  <si>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</si>
  <si>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</si>
  <si>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</si>
  <si>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</si>
  <si>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</si>
  <si>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</si>
  <si>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</si>
  <si>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</si>
  <si>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</si>
  <si>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</si>
  <si>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</si>
  <si>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</si>
  <si>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</si>
  <si>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</si>
  <si>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</si>
  <si>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</si>
  <si>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</si>
  <si>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</si>
  <si>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</si>
  <si>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</si>
  <si>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</si>
  <si>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</si>
  <si>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</si>
  <si>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</si>
  <si>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</si>
  <si>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</si>
  <si>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</si>
  <si>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</si>
  <si>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</si>
  <si>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</si>
  <si>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</si>
  <si>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</si>
  <si>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</si>
  <si>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</si>
  <si>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</si>
  <si>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</si>
  <si>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</si>
  <si>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</si>
  <si>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</si>
  <si>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</si>
  <si>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</si>
  <si>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</si>
  <si>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</si>
  <si>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</si>
  <si>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</si>
  <si>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</si>
  <si>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</si>
  <si>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</si>
  <si>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</si>
  <si>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</si>
  <si>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</si>
  <si>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</si>
  <si>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</si>
  <si>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</si>
  <si>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</si>
  <si>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</si>
  <si>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</si>
  <si>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</si>
  <si>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</si>
  <si>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</si>
  <si>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</si>
  <si>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</si>
  <si>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</si>
  <si>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</si>
  <si>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</si>
  <si>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</si>
  <si>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</si>
  <si>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</si>
  <si>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</si>
  <si>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</si>
  <si>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</si>
  <si>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</si>
  <si>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</si>
  <si>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</si>
  <si>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</si>
  <si>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</si>
  <si>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</si>
  <si>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</si>
  <si>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</si>
  <si>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</si>
  <si>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</si>
  <si>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</si>
  <si>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</si>
  <si>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</si>
  <si>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</si>
  <si>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</si>
  <si>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</si>
  <si>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</si>
  <si>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</si>
  <si>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</si>
  <si>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</si>
  <si>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</si>
  <si>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</si>
  <si>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</si>
  <si>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</si>
  <si>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</si>
  <si>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</si>
  <si>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</si>
  <si>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</si>
  <si>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</si>
  <si>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</si>
  <si>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</si>
  <si>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</si>
  <si>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</si>
  <si>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</si>
  <si>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</si>
  <si>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</si>
  <si>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</si>
  <si>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</si>
  <si>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</si>
  <si>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</si>
  <si>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</si>
  <si>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</si>
  <si>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</si>
  <si>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</si>
  <si>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</si>
  <si>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</si>
  <si>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</si>
  <si>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</si>
  <si>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</si>
  <si>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</si>
  <si>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</si>
  <si>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</si>
  <si>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</si>
  <si>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</si>
  <si>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</si>
  <si>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</si>
  <si>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</si>
  <si>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</si>
  <si>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</si>
  <si>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</si>
  <si>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</si>
  <si>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</si>
  <si>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</si>
  <si>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</si>
  <si>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</si>
  <si>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</si>
  <si>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</si>
  <si>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</si>
  <si>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</si>
  <si>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</si>
  <si>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</si>
  <si>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</si>
  <si>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</si>
  <si>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</si>
  <si>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</si>
  <si>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</si>
  <si>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</si>
  <si>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</si>
  <si>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</si>
  <si>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</si>
  <si>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</si>
  <si>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</si>
  <si>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</si>
  <si>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</si>
  <si>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</si>
  <si>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</si>
  <si>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</si>
  <si>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</si>
  <si>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</si>
  <si>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</si>
  <si>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</si>
  <si>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</si>
  <si>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</si>
  <si>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</si>
  <si>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</si>
  <si>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</si>
  <si>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</si>
  <si>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</si>
  <si>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</si>
  <si>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</si>
  <si>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</si>
  <si>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</si>
  <si>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</si>
  <si>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</si>
  <si>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</si>
  <si>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</si>
  <si>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</si>
  <si>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</si>
  <si>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</si>
  <si>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</si>
  <si>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</si>
  <si>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</si>
  <si>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</si>
  <si>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</si>
  <si>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</si>
  <si>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</si>
  <si>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</si>
  <si>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</si>
  <si>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</si>
  <si>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</si>
  <si>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</si>
  <si>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</si>
  <si>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</si>
  <si>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</si>
  <si>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</si>
  <si>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</si>
  <si>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</si>
  <si>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</si>
  <si>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</si>
  <si>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</si>
  <si>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</si>
  <si>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</si>
  <si>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</si>
  <si>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</si>
  <si>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</si>
  <si>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</si>
  <si>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</si>
  <si>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</si>
  <si>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</si>
  <si>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</si>
  <si>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</si>
  <si>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</si>
  <si>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</si>
  <si>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</si>
  <si>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</si>
  <si>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</si>
  <si>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</si>
  <si>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</si>
  <si>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</si>
  <si>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</si>
  <si>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</si>
  <si>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</si>
  <si>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</si>
  <si>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</si>
  <si>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</si>
  <si>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</si>
  <si>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</si>
  <si>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</si>
  <si>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</si>
  <si>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</si>
  <si>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</si>
  <si>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</si>
  <si>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</si>
  <si>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</si>
  <si>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</si>
  <si>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</si>
  <si>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</si>
  <si>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</si>
  <si>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</si>
  <si>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</si>
  <si>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</si>
  <si>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</si>
  <si>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</si>
  <si>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</si>
  <si>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</si>
  <si>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</si>
  <si>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</si>
  <si>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</si>
  <si>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</si>
  <si>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</si>
  <si>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</si>
  <si>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</si>
  <si>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</si>
  <si>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</si>
  <si>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</si>
  <si>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</si>
  <si>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</si>
  <si>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</si>
  <si>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</si>
  <si>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</si>
  <si>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</si>
  <si>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</si>
  <si>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</si>
  <si>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</si>
  <si>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</si>
  <si>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</si>
  <si>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</si>
  <si>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</si>
  <si>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</si>
  <si>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</si>
  <si>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</si>
  <si>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</si>
  <si>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</si>
  <si>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</si>
  <si>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</si>
  <si>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</si>
  <si>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</si>
  <si>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</si>
  <si>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</si>
  <si>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</si>
  <si>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</si>
  <si>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</si>
  <si>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</si>
  <si>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</si>
  <si>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</si>
  <si>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</si>
  <si>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</si>
  <si>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</si>
  <si>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</si>
  <si>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</si>
  <si>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</si>
  <si>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</si>
  <si>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</si>
  <si>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</si>
  <si>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</si>
  <si>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</si>
  <si>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</si>
  <si>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</si>
  <si>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</si>
  <si>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</si>
  <si>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</si>
  <si>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</si>
  <si>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</si>
  <si>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</si>
  <si>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</si>
  <si>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</si>
  <si>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</si>
  <si>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</si>
  <si>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</si>
  <si>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</si>
  <si>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</si>
  <si>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</si>
  <si>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</si>
  <si>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</si>
  <si>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</si>
  <si>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</si>
  <si>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</si>
  <si>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</si>
  <si>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</si>
  <si>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</si>
  <si>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</si>
  <si>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</si>
  <si>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</si>
  <si>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</si>
  <si>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</si>
  <si>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</si>
  <si>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</si>
  <si>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</si>
  <si>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</si>
  <si>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</si>
  <si>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</si>
  <si>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</si>
  <si>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</si>
  <si>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</si>
  <si>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</si>
  <si>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</si>
  <si>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</si>
  <si>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</si>
  <si>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</si>
  <si>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</si>
  <si>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</si>
  <si>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</si>
  <si>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</si>
  <si>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</si>
  <si>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</si>
  <si>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</si>
  <si>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</si>
  <si>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</si>
  <si>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</si>
  <si>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</si>
  <si>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</si>
  <si>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</si>
  <si>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</si>
  <si>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</si>
  <si>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</si>
  <si>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</si>
  <si>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</si>
  <si>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</si>
  <si>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</si>
  <si>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</si>
  <si>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</si>
  <si>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</si>
  <si>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</si>
  <si>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</si>
  <si>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</si>
  <si>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</si>
  <si>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</si>
  <si>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</si>
  <si>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</si>
  <si>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</si>
  <si>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</si>
  <si>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</si>
  <si>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</si>
  <si>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</si>
  <si>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</si>
  <si>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</si>
  <si>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</si>
  <si>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</si>
  <si>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</si>
  <si>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</si>
  <si>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</si>
  <si>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</si>
  <si>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</si>
  <si>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</si>
  <si>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</si>
  <si>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</si>
  <si>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</si>
  <si>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</si>
  <si>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</si>
  <si>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</si>
  <si>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</si>
  <si>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</si>
  <si>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</si>
  <si>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</si>
  <si>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</si>
  <si>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</si>
  <si>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</si>
  <si>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</si>
  <si>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</si>
  <si>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</si>
  <si>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</si>
  <si>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</si>
  <si>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</si>
  <si>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</si>
  <si>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</si>
  <si>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</si>
  <si>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</si>
  <si>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</si>
  <si>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</si>
  <si>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</si>
  <si>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</si>
  <si>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</si>
  <si>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</si>
  <si>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</si>
  <si>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</si>
  <si>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</si>
  <si>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</si>
  <si>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</si>
  <si>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</si>
  <si>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</si>
  <si>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</si>
  <si>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</si>
  <si>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</si>
  <si>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</si>
  <si>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</si>
  <si>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</si>
  <si>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</si>
  <si>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</si>
  <si>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</si>
  <si>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</si>
  <si>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</si>
  <si>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</si>
  <si>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</si>
  <si>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</si>
  <si>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</si>
  <si>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</si>
  <si>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</si>
  <si>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</si>
  <si>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</si>
  <si>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</si>
  <si>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</si>
  <si>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</si>
  <si>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</si>
  <si>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</si>
  <si>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</si>
  <si>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</si>
  <si>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</si>
  <si>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</si>
  <si>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</si>
  <si>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</si>
  <si>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</si>
  <si>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</si>
  <si>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</si>
  <si>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</si>
  <si>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</si>
  <si>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</si>
  <si>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</si>
  <si>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</si>
  <si>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</si>
  <si>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</si>
  <si>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</si>
  <si>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</si>
  <si>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</si>
  <si>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</si>
  <si>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</si>
  <si>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</si>
  <si>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</si>
  <si>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</si>
  <si>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</si>
  <si>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</si>
  <si>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</si>
  <si>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</si>
  <si>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</si>
  <si>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</si>
  <si>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</si>
  <si>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</si>
  <si>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</si>
  <si>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</si>
  <si>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</si>
  <si>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</si>
  <si>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</si>
  <si>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</si>
  <si>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</si>
  <si>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</si>
  <si>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</si>
  <si>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</si>
  <si>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</si>
  <si>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</si>
  <si>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</si>
  <si>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</si>
  <si>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</si>
  <si>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</si>
  <si>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</si>
  <si>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</si>
  <si>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</si>
  <si>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</si>
  <si>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</si>
  <si>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</si>
  <si>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</si>
  <si>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</si>
  <si>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</si>
  <si>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</si>
  <si>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</si>
  <si>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</si>
  <si>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</si>
  <si>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</si>
  <si>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</si>
  <si>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</si>
  <si>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</si>
  <si>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</si>
  <si>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</si>
  <si>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</si>
  <si>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</si>
  <si>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</si>
  <si>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</si>
  <si>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</si>
  <si>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</si>
  <si>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</si>
  <si>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</si>
  <si>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</si>
  <si>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</si>
  <si>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</si>
  <si>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</si>
  <si>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</si>
  <si>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</si>
  <si>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</si>
  <si>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</si>
  <si>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</si>
  <si>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</si>
  <si>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</si>
  <si>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</si>
  <si>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</si>
  <si>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</si>
  <si>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</si>
  <si>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</si>
  <si>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</si>
  <si>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</si>
  <si>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</si>
  <si>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</si>
  <si>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</si>
  <si>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</si>
  <si>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</si>
  <si>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</si>
  <si>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</si>
  <si>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</si>
  <si>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</si>
  <si>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</si>
  <si>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</si>
  <si>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</si>
  <si>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</si>
  <si>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</si>
  <si>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</si>
  <si>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</si>
  <si>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</si>
  <si>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</si>
  <si>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</si>
  <si>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</si>
  <si>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</si>
  <si>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</si>
  <si>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</si>
  <si>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</si>
  <si>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</si>
  <si>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</si>
  <si>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</si>
  <si>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</si>
  <si>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</si>
  <si>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</si>
  <si>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</si>
  <si>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</si>
  <si>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</si>
  <si>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</si>
  <si>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</si>
  <si>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</si>
  <si>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</si>
  <si>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</si>
  <si>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</si>
  <si>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</si>
  <si>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</si>
  <si>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</si>
  <si>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</si>
  <si>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</si>
  <si>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</si>
  <si>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</si>
  <si>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</si>
  <si>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</si>
  <si>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</si>
  <si>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</si>
  <si>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</si>
  <si>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</si>
  <si>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</si>
  <si>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</si>
  <si>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</si>
  <si>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</si>
  <si>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</si>
  <si>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</si>
  <si>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</si>
  <si>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</si>
  <si>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</si>
  <si>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</si>
  <si>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</si>
  <si>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</si>
  <si>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</si>
  <si>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</si>
  <si>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</si>
  <si>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</si>
  <si>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</si>
  <si>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</si>
  <si>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</si>
  <si>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</si>
  <si>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</si>
  <si>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</si>
  <si>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</si>
  <si>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</si>
  <si>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</si>
  <si>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</si>
  <si>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</si>
  <si>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</si>
  <si>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</si>
  <si>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</si>
  <si>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</si>
  <si>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</si>
  <si>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</si>
  <si>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</si>
  <si>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</si>
  <si>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</si>
  <si>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</si>
  <si>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</si>
  <si>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</si>
  <si>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</si>
  <si>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</si>
  <si>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</si>
  <si>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</si>
  <si>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</si>
  <si>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</si>
  <si>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</si>
  <si>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</si>
  <si>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</si>
  <si>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</si>
  <si>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</si>
  <si>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</si>
  <si>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</si>
  <si>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</si>
  <si>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</si>
  <si>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</si>
  <si>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</si>
  <si>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</si>
  <si>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</si>
  <si>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</si>
  <si>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</si>
  <si>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</si>
  <si>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</si>
  <si>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</si>
  <si>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</si>
  <si>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</si>
  <si>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</si>
  <si>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</si>
  <si>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</si>
  <si>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</si>
  <si>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</si>
  <si>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</si>
  <si>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</si>
  <si>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</si>
  <si>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</si>
  <si>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</si>
  <si>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</si>
  <si>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</si>
  <si>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</si>
  <si>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</si>
  <si>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</si>
  <si>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</si>
  <si>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</si>
  <si>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</si>
  <si>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</si>
  <si>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</si>
  <si>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</si>
  <si>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</si>
  <si>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</si>
  <si>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</si>
  <si>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</si>
  <si>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</si>
  <si>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</si>
  <si>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</si>
  <si>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</si>
  <si>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</si>
  <si>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</si>
  <si>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</si>
  <si>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</si>
  <si>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</si>
  <si>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</si>
  <si>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</si>
  <si>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</si>
  <si>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</si>
  <si>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</si>
  <si>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</si>
  <si>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</si>
  <si>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</si>
  <si>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</si>
  <si>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</si>
  <si>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</si>
  <si>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</si>
  <si>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</si>
  <si>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</si>
  <si>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</si>
  <si>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</si>
  <si>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</si>
  <si>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</si>
  <si>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</si>
  <si>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</si>
  <si>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</si>
  <si>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</si>
  <si>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</si>
  <si>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</si>
  <si>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</si>
  <si>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</si>
  <si>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</si>
  <si>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</si>
  <si>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</si>
  <si>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</si>
  <si>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</si>
  <si>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</si>
  <si>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</si>
  <si>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</si>
  <si>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</si>
  <si>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</si>
  <si>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</si>
  <si>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</si>
  <si>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</si>
  <si>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</si>
  <si>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</si>
  <si>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</si>
  <si>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</si>
  <si>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</si>
  <si>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</si>
  <si>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</si>
  <si>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</si>
  <si>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</si>
  <si>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</si>
  <si>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</si>
  <si>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</si>
  <si>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</si>
  <si>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</si>
  <si>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</si>
  <si>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</si>
  <si>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</si>
  <si>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</si>
  <si>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</si>
  <si>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</si>
  <si>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</si>
  <si>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</si>
  <si>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</si>
  <si>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</si>
  <si>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</si>
  <si>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</si>
  <si>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</si>
  <si>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</si>
  <si>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</si>
  <si>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</si>
  <si>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</si>
  <si>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</si>
  <si>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</si>
  <si>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</si>
  <si>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</si>
  <si>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</si>
  <si>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</si>
  <si>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</si>
  <si>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</si>
  <si>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</si>
  <si>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</si>
  <si>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</si>
  <si>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</si>
  <si>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</si>
  <si>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</si>
  <si>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</si>
  <si>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</si>
  <si>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</si>
  <si>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</si>
  <si>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</si>
  <si>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</si>
  <si>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</si>
  <si>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</si>
  <si>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</si>
  <si>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</si>
  <si>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</si>
  <si>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</si>
  <si>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</si>
  <si>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</si>
  <si>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</si>
  <si>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</si>
  <si>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</si>
  <si>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</si>
  <si>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</si>
  <si>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</si>
  <si>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</si>
  <si>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</si>
  <si>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</si>
  <si>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</si>
  <si>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</si>
  <si>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</si>
  <si>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</si>
  <si>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</si>
  <si>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</si>
  <si>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</si>
  <si>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</si>
  <si>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</si>
  <si>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</si>
  <si>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</si>
  <si>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</si>
  <si>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</si>
  <si>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</si>
  <si>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</si>
  <si>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</si>
  <si>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</si>
  <si>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</si>
  <si>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</si>
  <si>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</si>
  <si>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</si>
  <si>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</si>
  <si>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</si>
  <si>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</si>
  <si>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</si>
  <si>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</si>
  <si>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</si>
  <si>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</si>
  <si>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</si>
  <si>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</si>
  <si>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</si>
  <si>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</si>
  <si>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</si>
  <si>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</si>
  <si>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</si>
  <si>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</si>
  <si>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</si>
  <si>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</si>
  <si>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</si>
  <si>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</si>
  <si>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</si>
  <si>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</si>
  <si>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</si>
  <si>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</si>
  <si>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</si>
  <si>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</si>
  <si>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</si>
  <si>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</si>
  <si>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</si>
  <si>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</si>
  <si>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</si>
  <si>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</si>
  <si>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</si>
  <si>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</si>
  <si>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</si>
  <si>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</si>
  <si>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</si>
  <si>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</si>
  <si>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</si>
  <si>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</si>
  <si>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</si>
  <si>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</si>
  <si>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</si>
  <si>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</si>
  <si>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</si>
  <si>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</si>
  <si>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</si>
  <si>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</si>
  <si>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</si>
  <si>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</si>
  <si>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</si>
  <si>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</si>
  <si>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</si>
  <si>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</si>
  <si>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</si>
  <si>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</si>
  <si>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</si>
  <si>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</si>
  <si>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</si>
  <si>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</si>
  <si>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</si>
  <si>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</si>
  <si>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</si>
  <si>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</si>
  <si>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</si>
  <si>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</si>
  <si>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</si>
  <si>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</si>
  <si>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</si>
  <si>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</si>
  <si>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</si>
  <si>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</si>
  <si>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</si>
  <si>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</si>
  <si>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</si>
  <si>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</si>
  <si>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</si>
  <si>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</si>
  <si>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</si>
  <si>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</si>
  <si>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</si>
  <si>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</si>
  <si>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</si>
  <si>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</si>
  <si>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</si>
  <si>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</si>
  <si>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</si>
  <si>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</si>
  <si>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</si>
  <si>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</si>
  <si>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</si>
  <si>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</si>
  <si>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</si>
  <si>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</si>
  <si>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</si>
  <si>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</si>
  <si>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</si>
  <si>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</si>
  <si>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</si>
  <si>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</si>
  <si>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</si>
  <si>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</si>
  <si>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</si>
  <si>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</si>
  <si>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</si>
  <si>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</si>
  <si>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</si>
  <si>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</si>
  <si>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</si>
  <si>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</si>
  <si>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</si>
  <si>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</si>
  <si>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</si>
  <si>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</si>
  <si>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</si>
  <si>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</si>
  <si>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</si>
  <si>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</si>
  <si>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</si>
  <si>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</si>
  <si>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</si>
  <si>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</si>
  <si>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</si>
  <si>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</si>
  <si>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</si>
  <si>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</si>
  <si>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</si>
  <si>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</si>
  <si>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</si>
  <si>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</si>
  <si>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</si>
  <si>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</si>
  <si>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</si>
  <si>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</si>
  <si>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</si>
  <si>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</si>
  <si>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</si>
  <si>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</si>
  <si>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</si>
  <si>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</si>
  <si>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</si>
  <si>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</si>
  <si>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</si>
  <si>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</si>
  <si>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</si>
  <si>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</si>
  <si>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</si>
  <si>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</si>
  <si>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</si>
  <si>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</si>
  <si>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</si>
  <si>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</si>
  <si>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</si>
  <si>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</si>
  <si>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</si>
  <si>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</si>
  <si>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</si>
  <si>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</si>
  <si>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</si>
  <si>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</si>
  <si>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</si>
  <si>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</si>
  <si>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</si>
  <si>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</si>
  <si>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</si>
  <si>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</si>
  <si>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</si>
  <si>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</si>
  <si>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</si>
  <si>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</si>
  <si>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</si>
  <si>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</si>
  <si>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</si>
  <si>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</si>
  <si>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</si>
  <si>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</si>
  <si>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</si>
  <si>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</si>
  <si>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</si>
  <si>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</si>
  <si>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</si>
  <si>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</si>
  <si>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</si>
  <si>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</si>
  <si>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</si>
  <si>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</si>
  <si>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</si>
  <si>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</si>
  <si>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</si>
  <si>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</si>
  <si>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</si>
  <si>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</si>
  <si>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</si>
  <si>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</si>
  <si>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</si>
  <si>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</si>
  <si>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</si>
  <si>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</si>
  <si>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</si>
  <si>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</si>
  <si>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</si>
  <si>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</si>
  <si>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</si>
  <si>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</si>
  <si>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</si>
  <si>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</si>
  <si>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</si>
  <si>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</si>
  <si>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</si>
  <si>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</si>
  <si>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</si>
  <si>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</si>
  <si>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</si>
  <si>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</si>
  <si>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</si>
  <si>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</si>
  <si>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</si>
  <si>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</si>
  <si>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</si>
  <si>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</si>
  <si>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</si>
  <si>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</si>
  <si>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</si>
  <si>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</si>
  <si>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</si>
  <si>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</si>
  <si>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</si>
  <si>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</si>
  <si>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</si>
  <si>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</si>
  <si>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</si>
  <si>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</si>
  <si>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</si>
  <si>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</si>
  <si>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</si>
  <si>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</si>
  <si>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</si>
  <si>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</si>
  <si>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</si>
  <si>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</si>
  <si>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</si>
  <si>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</si>
  <si>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</si>
  <si>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</si>
  <si>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</si>
  <si>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</si>
  <si>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</si>
  <si>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</si>
  <si>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</si>
  <si>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</si>
  <si>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</si>
  <si>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</si>
  <si>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</si>
  <si>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</si>
  <si>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</si>
  <si>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</si>
  <si>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</si>
  <si>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</si>
  <si>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</si>
  <si>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</si>
  <si>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</si>
  <si>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</si>
  <si>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</si>
  <si>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</si>
  <si>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</si>
  <si>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</si>
  <si>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</si>
  <si>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</si>
  <si>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</si>
  <si>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</si>
  <si>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</si>
  <si>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</si>
  <si>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</si>
  <si>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</si>
  <si>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</si>
  <si>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</si>
  <si>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</si>
  <si>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</si>
  <si>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</si>
  <si>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</si>
  <si>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</si>
  <si>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</si>
  <si>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</si>
  <si>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</si>
  <si>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</si>
  <si>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</si>
  <si>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</si>
  <si>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</si>
  <si>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</si>
  <si>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</si>
  <si>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</si>
  <si>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</si>
  <si>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</si>
  <si>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</si>
  <si>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</si>
  <si>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</si>
  <si>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</si>
  <si>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</si>
  <si>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</si>
  <si>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</si>
  <si>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</si>
  <si>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</si>
  <si>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</si>
  <si>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</si>
  <si>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</si>
  <si>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</si>
  <si>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</si>
  <si>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</si>
  <si>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</si>
  <si>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</si>
  <si>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</si>
  <si>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</si>
  <si>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</si>
  <si>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</si>
  <si>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</si>
  <si>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</si>
  <si>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</si>
  <si>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</si>
  <si>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</si>
  <si>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</si>
  <si>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</si>
  <si>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</si>
  <si>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</si>
  <si>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</si>
  <si>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</si>
  <si>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</si>
  <si>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</si>
  <si>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</si>
  <si>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</si>
  <si>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</si>
  <si>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</si>
  <si>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</si>
  <si>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</si>
  <si>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</si>
  <si>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</si>
  <si>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</si>
  <si>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</si>
  <si>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</si>
  <si>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</si>
  <si>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</si>
  <si>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</si>
  <si>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</si>
  <si>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</si>
  <si>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</si>
  <si>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</si>
  <si>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</si>
  <si>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</si>
  <si>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</si>
  <si>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</si>
  <si>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</si>
  <si>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</si>
  <si>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</si>
  <si>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</si>
  <si>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</si>
  <si>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</si>
  <si>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</si>
  <si>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</si>
  <si>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</si>
  <si>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</si>
  <si>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</si>
  <si>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</si>
  <si>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</si>
  <si>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</si>
  <si>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</si>
  <si>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</si>
  <si>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</si>
  <si>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</si>
  <si>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</si>
  <si>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</si>
  <si>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</si>
  <si>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</si>
  <si>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</si>
  <si>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</si>
  <si>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</si>
  <si>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</si>
  <si>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</si>
  <si>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</si>
  <si>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</si>
  <si>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</si>
  <si>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</si>
  <si>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</si>
  <si>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</si>
  <si>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</si>
  <si>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</si>
  <si>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</si>
  <si>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</si>
  <si>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</si>
  <si>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</si>
  <si>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</si>
  <si>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</si>
  <si>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</si>
  <si>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</si>
  <si>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</si>
  <si>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</si>
  <si>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</si>
  <si>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</si>
  <si>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</si>
  <si>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</si>
  <si>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</si>
  <si>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</si>
  <si>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</si>
  <si>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</si>
  <si>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</si>
  <si>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</si>
  <si>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</si>
  <si>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</si>
  <si>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</si>
  <si>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</si>
  <si>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</si>
  <si>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</si>
  <si>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</si>
  <si>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</si>
  <si>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</si>
  <si>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</si>
  <si>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</si>
  <si>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</si>
  <si>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</si>
  <si>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</si>
  <si>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</si>
  <si>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</si>
  <si>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</si>
  <si>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</si>
  <si>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</si>
  <si>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</si>
  <si>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</si>
  <si>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</si>
  <si>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</si>
  <si>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</si>
  <si>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</si>
  <si>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</si>
  <si>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</si>
  <si>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</si>
  <si>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</si>
  <si>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</si>
  <si>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</si>
  <si>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</si>
  <si>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</si>
  <si>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</si>
  <si>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</si>
  <si>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</si>
  <si>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</si>
  <si>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</si>
  <si>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</si>
  <si>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</si>
  <si>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</si>
  <si>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</si>
  <si>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</si>
  <si>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</si>
  <si>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</si>
  <si>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</si>
  <si>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</si>
  <si>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</si>
  <si>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</si>
  <si>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</si>
  <si>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</si>
  <si>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</si>
  <si>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</si>
  <si>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</si>
  <si>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</si>
  <si>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</si>
  <si>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</si>
  <si>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</si>
  <si>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</si>
  <si>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</si>
  <si>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</si>
  <si>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</si>
  <si>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</si>
  <si>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</si>
  <si>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</si>
  <si>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</si>
  <si>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</si>
  <si>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</si>
  <si>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</si>
  <si>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</si>
  <si>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</si>
  <si>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</si>
  <si>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</si>
  <si>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</si>
  <si>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</si>
  <si>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</si>
  <si>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</si>
  <si>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</si>
  <si>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</si>
  <si>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</si>
  <si>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</si>
  <si>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</si>
  <si>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</si>
  <si>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</si>
  <si>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</si>
  <si>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</si>
  <si>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</si>
  <si>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</si>
  <si>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</si>
  <si>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</si>
  <si>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</si>
  <si>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</si>
  <si>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</si>
  <si>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</si>
  <si>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</si>
  <si>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</si>
  <si>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</si>
  <si>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</si>
  <si>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</si>
  <si>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</si>
  <si>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</si>
  <si>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</si>
  <si>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</si>
  <si>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</si>
  <si>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</si>
  <si>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</si>
  <si>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</si>
  <si>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</si>
  <si>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</si>
  <si>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</si>
  <si>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</si>
  <si>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</si>
  <si>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</si>
  <si>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</si>
  <si>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</si>
  <si>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</si>
  <si>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</si>
  <si>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</si>
  <si>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</si>
  <si>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</si>
  <si>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</si>
  <si>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</si>
  <si>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</si>
  <si>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</si>
  <si>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</si>
  <si>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</si>
  <si>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</si>
  <si>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</si>
  <si>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</si>
  <si>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</si>
  <si>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</si>
  <si>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</si>
  <si>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</si>
  <si>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</si>
  <si>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</si>
  <si>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</si>
  <si>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</si>
  <si>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</si>
  <si>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</si>
  <si>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</si>
  <si>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</si>
  <si>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</si>
  <si>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</si>
  <si>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</si>
  <si>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</si>
  <si>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</si>
  <si>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</si>
  <si>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</si>
  <si>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</si>
  <si>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</si>
  <si>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</si>
  <si>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</si>
  <si>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</si>
  <si>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</si>
  <si>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</si>
  <si>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</si>
  <si>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</si>
  <si>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</si>
  <si>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</si>
  <si>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</si>
  <si>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</si>
  <si>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</si>
  <si>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</si>
  <si>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</si>
  <si>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</si>
  <si>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</si>
  <si>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</si>
  <si>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</si>
  <si>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</si>
  <si>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</si>
  <si>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</si>
  <si>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</si>
  <si>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</si>
  <si>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</si>
  <si>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</si>
  <si>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</si>
  <si>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</si>
  <si>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</si>
  <si>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</si>
  <si>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</si>
  <si>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</si>
  <si>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</si>
  <si>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</si>
  <si>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</si>
  <si>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</si>
  <si>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</si>
  <si>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</si>
  <si>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</si>
  <si>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</si>
  <si>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</si>
  <si>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</si>
  <si>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</si>
  <si>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</si>
  <si>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</si>
  <si>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</si>
  <si>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</si>
  <si>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</si>
  <si>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</si>
  <si>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</si>
  <si>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</si>
  <si>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</si>
  <si>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</si>
  <si>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</si>
  <si>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</si>
  <si>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</si>
  <si>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</si>
  <si>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</si>
  <si>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</si>
  <si>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</si>
  <si>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</si>
  <si>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</si>
  <si>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</si>
  <si>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</si>
  <si>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</si>
  <si>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</si>
  <si>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</si>
  <si>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</si>
  <si>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</si>
  <si>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</si>
  <si>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</si>
  <si>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</si>
  <si>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</si>
  <si>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</si>
  <si>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</si>
  <si>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</si>
  <si>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</si>
  <si>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</si>
  <si>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</si>
  <si>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</si>
  <si>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</si>
  <si>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</si>
  <si>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</si>
  <si>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</si>
  <si>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</si>
  <si>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</si>
  <si>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</si>
  <si>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</si>
  <si>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</si>
  <si>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</si>
  <si>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</si>
  <si>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</si>
  <si>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</si>
  <si>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</si>
  <si>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</si>
  <si>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</si>
  <si>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</si>
  <si>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</si>
  <si>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</si>
  <si>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</si>
  <si>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</si>
  <si>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</si>
  <si>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</si>
  <si>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</si>
  <si>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</si>
  <si>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</si>
  <si>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</si>
  <si>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</si>
  <si>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</si>
  <si>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</si>
  <si>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</si>
  <si>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</si>
  <si>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</si>
  <si>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</si>
  <si>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</si>
  <si>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</si>
  <si>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</si>
  <si>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</si>
  <si>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</si>
  <si>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</si>
  <si>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</si>
  <si>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</si>
  <si>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</si>
  <si>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</si>
  <si>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</si>
  <si>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</si>
  <si>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</si>
  <si>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</si>
  <si>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</si>
  <si>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</si>
  <si>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</si>
  <si>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</si>
  <si>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</si>
  <si>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</si>
  <si>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</si>
  <si>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</si>
  <si>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</si>
  <si>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</si>
  <si>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</si>
  <si>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</si>
  <si>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</si>
  <si>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</si>
  <si>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</si>
  <si>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</si>
  <si>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</si>
  <si>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</si>
  <si>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</si>
  <si>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</si>
  <si>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</si>
  <si>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</si>
  <si>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</si>
  <si>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</si>
  <si>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</si>
  <si>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</si>
  <si>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</si>
  <si>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</si>
  <si>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</si>
  <si>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</si>
  <si>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</si>
  <si>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</si>
  <si>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</si>
  <si>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</si>
  <si>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</si>
  <si>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</si>
  <si>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</si>
  <si>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</si>
  <si>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</si>
  <si>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</si>
  <si>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</si>
  <si>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</si>
  <si>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</si>
  <si>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</si>
  <si>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</si>
  <si>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</si>
  <si>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</si>
  <si>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</si>
  <si>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</si>
  <si>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</si>
  <si>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</si>
  <si>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</si>
  <si>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</si>
  <si>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</si>
  <si>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</si>
  <si>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</si>
  <si>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</si>
  <si>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</si>
  <si>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</si>
  <si>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</si>
  <si>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</si>
  <si>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</si>
  <si>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</si>
  <si>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</si>
  <si>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</si>
  <si>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</si>
  <si>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</si>
  <si>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</si>
  <si>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</si>
  <si>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</si>
  <si>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</si>
  <si>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</si>
  <si>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</si>
  <si>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</si>
  <si>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</si>
  <si>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</si>
  <si>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</si>
  <si>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</si>
  <si>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</si>
  <si>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</si>
  <si>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</si>
  <si>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</si>
  <si>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</si>
  <si>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</si>
  <si>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</si>
  <si>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</si>
  <si>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</si>
  <si>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</si>
  <si>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</si>
  <si>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</si>
  <si>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</si>
  <si>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</si>
  <si>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</si>
  <si>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</si>
  <si>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</si>
  <si>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</si>
  <si>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</si>
  <si>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</si>
  <si>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</si>
  <si>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</si>
  <si>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</si>
  <si>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</si>
  <si>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</si>
  <si>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</si>
  <si>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</si>
  <si>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</si>
  <si>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</si>
  <si>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</si>
  <si>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</si>
  <si>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</si>
  <si>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</si>
  <si>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</si>
  <si>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</si>
  <si>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</si>
  <si>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</si>
  <si>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</si>
  <si>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</si>
  <si>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</si>
  <si>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</si>
  <si>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</si>
  <si>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</si>
  <si>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</si>
  <si>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</si>
  <si>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</si>
  <si>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</si>
  <si>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</si>
  <si>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</si>
  <si>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</si>
  <si>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</si>
  <si>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</si>
  <si>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</si>
  <si>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</si>
  <si>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</si>
  <si>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</si>
  <si>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</si>
  <si>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</si>
  <si>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</si>
  <si>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</si>
  <si>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</si>
  <si>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</si>
  <si>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</si>
  <si>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</si>
  <si>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</si>
  <si>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</si>
  <si>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</si>
  <si>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</si>
  <si>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</si>
  <si>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</si>
  <si>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</si>
  <si>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</si>
  <si>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</si>
  <si>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</si>
  <si>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</si>
  <si>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</si>
  <si>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</si>
  <si>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</si>
  <si>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</si>
  <si>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</si>
  <si>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</si>
  <si>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</si>
  <si>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</si>
  <si>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</si>
  <si>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</si>
  <si>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</si>
  <si>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</si>
  <si>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</si>
  <si>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</si>
  <si>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</si>
  <si>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</si>
  <si>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</si>
  <si>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</si>
  <si>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</si>
  <si>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</si>
  <si>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</si>
  <si>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</si>
  <si>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</si>
  <si>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</si>
  <si>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</si>
  <si>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</si>
  <si>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</si>
  <si>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</si>
  <si>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</si>
  <si>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</si>
  <si>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</si>
  <si>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</si>
  <si>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</si>
  <si>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</si>
  <si>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</si>
  <si>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</si>
  <si>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</si>
  <si>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</si>
  <si>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</si>
  <si>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</si>
  <si>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</si>
  <si>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</si>
  <si>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</si>
  <si>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</si>
  <si>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</si>
  <si>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</si>
  <si>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</si>
  <si>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</si>
  <si>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</si>
  <si>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</si>
  <si>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</si>
  <si>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</si>
  <si>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</si>
  <si>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</si>
  <si>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</si>
  <si>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</si>
  <si>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</si>
  <si>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</si>
  <si>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</si>
  <si>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</si>
  <si>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</si>
  <si>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</si>
  <si>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</si>
  <si>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</si>
  <si>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</si>
  <si>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</si>
  <si>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</si>
  <si>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</si>
  <si>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</si>
  <si>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</si>
  <si>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</si>
  <si>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</si>
  <si>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</si>
  <si>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</si>
  <si>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</si>
  <si>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</si>
  <si>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</si>
  <si>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</si>
  <si>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</si>
  <si>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</si>
  <si>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</si>
  <si>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</si>
  <si>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</si>
  <si>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</si>
  <si>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</si>
  <si>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</si>
  <si>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</si>
  <si>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</si>
  <si>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</si>
  <si>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</si>
  <si>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</si>
  <si>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</si>
  <si>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</si>
  <si>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</si>
  <si>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</si>
  <si>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</si>
  <si>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</si>
  <si>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</si>
  <si>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</si>
  <si>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</si>
  <si>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</si>
  <si>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</si>
  <si>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</si>
  <si>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</si>
  <si>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</si>
  <si>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</si>
  <si>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</si>
  <si>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</si>
  <si>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</si>
  <si>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</si>
  <si>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</si>
  <si>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</si>
  <si>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</si>
  <si>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</si>
  <si>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</si>
  <si>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</si>
  <si>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</si>
  <si>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</si>
  <si>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</si>
  <si>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</si>
  <si>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</si>
  <si>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</si>
  <si>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</si>
  <si>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</si>
  <si>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</si>
  <si>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</si>
  <si>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</si>
  <si>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</si>
  <si>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</si>
  <si>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</si>
  <si>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</si>
  <si>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</si>
  <si>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</si>
  <si>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</si>
  <si>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</si>
  <si>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</si>
  <si>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</si>
  <si>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</si>
  <si>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</si>
  <si>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</si>
  <si>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</si>
  <si>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</si>
  <si>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</si>
  <si>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</si>
  <si>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</si>
  <si>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</si>
  <si>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</si>
  <si>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</si>
  <si>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</si>
  <si>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</si>
  <si>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</si>
  <si>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</si>
  <si>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</si>
  <si>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</si>
  <si>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</si>
  <si>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</si>
  <si>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</si>
  <si>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</si>
  <si>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</si>
  <si>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</si>
  <si>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</si>
  <si>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</si>
  <si>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</si>
  <si>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</si>
  <si>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</si>
  <si>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</si>
  <si>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</si>
  <si>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</si>
  <si>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</si>
  <si>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</si>
  <si>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</si>
  <si>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</si>
  <si>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</si>
  <si>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</si>
  <si>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</si>
  <si>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</si>
  <si>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</si>
  <si>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</si>
  <si>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</si>
  <si>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</si>
  <si>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</si>
  <si>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</si>
  <si>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</si>
  <si>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</si>
  <si>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</si>
  <si>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</si>
  <si>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</si>
  <si>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</si>
  <si>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</si>
  <si>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</si>
  <si>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</si>
  <si>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</si>
  <si>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</si>
  <si>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</si>
  <si>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</si>
  <si>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</si>
  <si>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</si>
  <si>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</si>
  <si>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</si>
  <si>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</si>
  <si>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</si>
  <si>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</si>
  <si>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</si>
  <si>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</si>
  <si>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</si>
  <si>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</si>
  <si>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</si>
  <si>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</si>
  <si>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</si>
  <si>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</si>
  <si>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</si>
  <si>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</si>
  <si>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</si>
  <si>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</si>
  <si>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</si>
  <si>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</si>
  <si>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</si>
  <si>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</si>
  <si>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</si>
  <si>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</si>
  <si>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</si>
  <si>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</si>
  <si>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</si>
  <si>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</si>
  <si>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</si>
  <si>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</si>
  <si>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</si>
  <si>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</si>
  <si>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</si>
  <si>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</si>
  <si>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</si>
  <si>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</si>
  <si>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</si>
  <si>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</si>
  <si>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</si>
  <si>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</si>
  <si>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</si>
  <si>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</si>
  <si>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</si>
  <si>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</si>
  <si>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</si>
  <si>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</si>
  <si>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</si>
  <si>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</si>
  <si>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</si>
  <si>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</si>
  <si>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</si>
  <si>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</si>
  <si>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</si>
  <si>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</si>
  <si>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</si>
  <si>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</si>
  <si>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</si>
  <si>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</si>
  <si>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</si>
  <si>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</si>
  <si>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</si>
  <si>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</si>
  <si>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</si>
  <si>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</si>
  <si>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</si>
  <si>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</si>
  <si>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</si>
  <si>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</si>
  <si>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</si>
  <si>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</si>
  <si>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</si>
  <si>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</si>
  <si>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</si>
  <si>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</si>
  <si>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</si>
  <si>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</si>
  <si>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</si>
  <si>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</si>
  <si>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</si>
  <si>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</si>
  <si>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</si>
  <si>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</si>
  <si>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</si>
  <si>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</si>
  <si>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</si>
  <si>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</si>
  <si>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</si>
  <si>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</si>
  <si>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</si>
  <si>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</si>
  <si>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</si>
  <si>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</si>
  <si>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</si>
  <si>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</si>
  <si>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</si>
  <si>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</si>
  <si>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</si>
  <si>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</si>
  <si>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</si>
  <si>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</si>
  <si>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</si>
  <si>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</si>
  <si>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</si>
  <si>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</si>
  <si>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</si>
  <si>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</si>
  <si>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</si>
  <si>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</si>
  <si>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</si>
  <si>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</si>
  <si>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</si>
  <si>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</si>
  <si>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</si>
  <si>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</si>
  <si>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</si>
  <si>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</si>
  <si>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</si>
  <si>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</si>
  <si>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</si>
  <si>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</si>
  <si>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</si>
  <si>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</si>
  <si>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</si>
  <si>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</si>
  <si>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</si>
  <si>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</si>
  <si>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</si>
  <si>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</si>
  <si>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</si>
  <si>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</si>
  <si>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</si>
  <si>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</si>
  <si>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</si>
  <si>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</si>
  <si>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</si>
  <si>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</si>
  <si>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</si>
  <si>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</si>
  <si>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</si>
  <si>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</si>
  <si>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</si>
  <si>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</si>
  <si>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</si>
  <si>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</si>
  <si>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</si>
  <si>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</si>
  <si>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</si>
  <si>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</si>
  <si>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</si>
  <si>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</si>
  <si>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</si>
  <si>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</si>
  <si>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</si>
  <si>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</si>
  <si>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</si>
  <si>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</si>
  <si>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</si>
  <si>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</si>
  <si>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</si>
  <si>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</si>
  <si>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</si>
  <si>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</si>
  <si>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</si>
  <si>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</si>
  <si>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</si>
  <si>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</si>
  <si>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</si>
  <si>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</si>
  <si>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</si>
  <si>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</si>
  <si>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</si>
  <si>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</si>
  <si>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</si>
  <si>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</si>
  <si>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</si>
  <si>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</si>
  <si>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</si>
  <si>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</si>
  <si>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</si>
  <si>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</si>
  <si>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</si>
  <si>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</si>
  <si>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</si>
  <si>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</si>
  <si>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</si>
  <si>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</si>
  <si>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</si>
  <si>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</si>
  <si>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</si>
  <si>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</si>
  <si>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</si>
  <si>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</si>
  <si>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</si>
  <si>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</si>
  <si>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</si>
  <si>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</si>
  <si>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</si>
  <si>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</si>
  <si>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</si>
  <si>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</si>
  <si>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</si>
  <si>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</si>
  <si>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</si>
  <si>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</si>
  <si>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</si>
  <si>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</si>
  <si>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</si>
  <si>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</si>
  <si>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</si>
  <si>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</si>
  <si>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</si>
  <si>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</si>
  <si>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</si>
  <si>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</si>
  <si>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</si>
  <si>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</si>
  <si>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</si>
  <si>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</si>
  <si>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</si>
  <si>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</si>
  <si>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</si>
  <si>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</si>
  <si>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</si>
  <si>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</si>
  <si>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</si>
  <si>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</si>
  <si>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</si>
  <si>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</si>
  <si>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</si>
  <si>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</si>
  <si>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</si>
  <si>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</si>
  <si>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</si>
  <si>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</si>
  <si>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</si>
  <si>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</si>
  <si>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</si>
  <si>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</si>
  <si>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</si>
  <si>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</si>
  <si>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</si>
  <si>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</si>
  <si>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</si>
  <si>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</si>
  <si>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</si>
  <si>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</si>
  <si>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</si>
  <si>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</si>
  <si>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</si>
  <si>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</si>
  <si>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</si>
  <si>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</si>
  <si>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</si>
  <si>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</si>
  <si>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</si>
  <si>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</si>
  <si>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</si>
  <si>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</si>
  <si>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</si>
  <si>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</si>
  <si>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</si>
  <si>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</si>
  <si>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</si>
  <si>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</si>
  <si>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</si>
  <si>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</si>
  <si>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</si>
  <si>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</si>
  <si>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</si>
  <si>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</si>
  <si>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</si>
  <si>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</si>
  <si>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</si>
  <si>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</si>
  <si>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</si>
  <si>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</si>
  <si>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</si>
  <si>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</si>
  <si>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</si>
  <si>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</si>
  <si>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</si>
  <si>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</si>
  <si>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</si>
  <si>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</si>
  <si>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</si>
  <si>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</si>
  <si>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</si>
  <si>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</si>
  <si>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</si>
  <si>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</si>
  <si>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</si>
  <si>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</si>
  <si>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</si>
  <si>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</si>
  <si>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</si>
  <si>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</si>
  <si>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</si>
  <si>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</si>
  <si>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</si>
  <si>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</si>
  <si>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</si>
  <si>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</si>
  <si>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</si>
  <si>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</si>
  <si>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</si>
  <si>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</si>
  <si>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</si>
  <si>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</si>
  <si>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</si>
  <si>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</si>
  <si>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</si>
  <si>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</si>
  <si>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</si>
  <si>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</si>
  <si>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</si>
  <si>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</si>
  <si>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</si>
  <si>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</si>
  <si>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</si>
  <si>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</si>
  <si>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</si>
  <si>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</si>
  <si>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</si>
  <si>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</si>
  <si>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</si>
  <si>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</si>
  <si>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</si>
  <si>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</si>
  <si>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</si>
  <si>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</si>
  <si>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</si>
  <si>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</si>
  <si>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</si>
  <si>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</si>
  <si>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</si>
  <si>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</si>
  <si>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</si>
  <si>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</si>
  <si>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</si>
  <si>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</si>
  <si>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</si>
  <si>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</si>
  <si>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</si>
  <si>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</si>
  <si>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</si>
  <si>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</si>
  <si>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</si>
  <si>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</si>
  <si>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</si>
  <si>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</si>
  <si>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</si>
  <si>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</si>
  <si>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</si>
  <si>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</si>
  <si>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</si>
  <si>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</si>
  <si>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</si>
  <si>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</si>
  <si>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</si>
  <si>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</si>
  <si>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</si>
  <si>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</si>
  <si>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</si>
  <si>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</si>
  <si>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</si>
  <si>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</si>
  <si>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</si>
  <si>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</si>
  <si>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</si>
  <si>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</si>
  <si>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</si>
  <si>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</si>
  <si>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</si>
  <si>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</si>
  <si>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</si>
  <si>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</si>
  <si>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</si>
  <si>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</si>
  <si>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</si>
  <si>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</si>
  <si>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</si>
  <si>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</si>
  <si>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</si>
  <si>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</si>
  <si>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</si>
  <si>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</si>
  <si>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</si>
  <si>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</si>
  <si>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</si>
  <si>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</si>
  <si>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</si>
  <si>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</si>
  <si>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</si>
  <si>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</si>
  <si>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</si>
  <si>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</si>
  <si>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</si>
  <si>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</si>
  <si>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</si>
  <si>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</si>
  <si>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</si>
  <si>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</si>
  <si>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</si>
  <si>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</si>
  <si>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</si>
  <si>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</si>
  <si>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</si>
  <si>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</si>
  <si>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</si>
  <si>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</si>
  <si>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</si>
  <si>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</si>
  <si>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</si>
  <si>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</si>
  <si>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</si>
  <si>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</si>
  <si>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</si>
  <si>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</si>
  <si>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</si>
  <si>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</si>
  <si>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</si>
  <si>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</si>
  <si>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</si>
  <si>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</si>
  <si>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</si>
  <si>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</si>
  <si>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</si>
  <si>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</si>
  <si>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</si>
  <si>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</si>
  <si>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</si>
  <si>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</si>
  <si>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</si>
  <si>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</si>
  <si>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</si>
  <si>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</si>
  <si>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</si>
  <si>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</si>
  <si>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</si>
  <si>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</si>
  <si>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</si>
  <si>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</si>
  <si>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</si>
  <si>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</si>
  <si>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</si>
  <si>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</si>
  <si>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</si>
  <si>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</si>
  <si>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</si>
  <si>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</si>
  <si>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</si>
  <si>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</si>
  <si>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</si>
  <si>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</si>
  <si>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</si>
  <si>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</si>
  <si>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</si>
  <si>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</si>
  <si>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</si>
  <si>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</si>
  <si>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</si>
  <si>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</si>
  <si>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</si>
  <si>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</si>
  <si>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</si>
  <si>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</si>
  <si>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</si>
  <si>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</si>
  <si>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</si>
  <si>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</si>
  <si>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</si>
  <si>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</si>
  <si>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</si>
  <si>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</si>
  <si>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</si>
  <si>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</si>
  <si>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</si>
  <si>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</si>
  <si>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</si>
  <si>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</si>
  <si>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</si>
  <si>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</si>
  <si>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</si>
  <si>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</si>
  <si>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</si>
  <si>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</si>
  <si>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</si>
  <si>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</si>
  <si>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</si>
  <si>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</si>
  <si>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</si>
  <si>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</si>
  <si>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</si>
  <si>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</si>
  <si>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</si>
  <si>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</si>
  <si>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</si>
  <si>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</si>
  <si>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</si>
  <si>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</si>
  <si>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</si>
  <si>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</si>
  <si>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</si>
  <si>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</si>
  <si>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</si>
  <si>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</si>
  <si>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</si>
  <si>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</si>
  <si>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</si>
  <si>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</si>
  <si>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</si>
  <si>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</si>
  <si>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</si>
  <si>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</si>
  <si>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</si>
  <si>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</si>
  <si>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</si>
  <si>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</si>
  <si>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</si>
  <si>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</si>
  <si>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</si>
  <si>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</si>
  <si>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</si>
  <si>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</si>
  <si>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</si>
  <si>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</si>
  <si>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</si>
  <si>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</si>
  <si>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</si>
  <si>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</si>
  <si>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</si>
  <si>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</si>
  <si>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</si>
  <si>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</si>
  <si>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</si>
  <si>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</si>
  <si>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</si>
  <si>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</si>
  <si>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</si>
  <si>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</si>
  <si>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</si>
  <si>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</si>
  <si>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</si>
  <si>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</si>
  <si>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</si>
  <si>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</si>
  <si>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</si>
  <si>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</si>
  <si>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</si>
  <si>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</si>
  <si>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</si>
  <si>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</si>
  <si>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</si>
  <si>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</si>
  <si>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</si>
  <si>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</si>
  <si>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</si>
  <si>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</si>
  <si>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</si>
  <si>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</si>
  <si>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</si>
  <si>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</si>
  <si>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</si>
  <si>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</si>
  <si>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</si>
  <si>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</si>
  <si>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</si>
  <si>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</si>
  <si>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</si>
  <si>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</si>
  <si>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</si>
  <si>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</si>
  <si>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</si>
  <si>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</si>
  <si>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</si>
  <si>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</si>
  <si>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</si>
  <si>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</si>
  <si>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</si>
  <si>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</si>
  <si>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</si>
  <si>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</si>
  <si>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</si>
  <si>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</si>
  <si>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</si>
  <si>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</si>
  <si>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</si>
  <si>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</si>
  <si>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</si>
  <si>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</si>
  <si>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</si>
  <si>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</si>
  <si>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</si>
  <si>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</si>
  <si>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</si>
  <si>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</si>
  <si>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</si>
  <si>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</si>
  <si>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</si>
  <si>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</si>
  <si>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</si>
  <si>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</si>
  <si>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</si>
  <si>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</si>
  <si>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</si>
  <si>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</si>
  <si>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</si>
  <si>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</si>
  <si>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</si>
  <si>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</si>
  <si>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</si>
  <si>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</si>
  <si>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</si>
  <si>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</si>
  <si>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</si>
  <si>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</si>
  <si>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</si>
  <si>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</si>
  <si>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</si>
  <si>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</si>
  <si>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</si>
  <si>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</si>
  <si>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</si>
  <si>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</si>
  <si>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</si>
  <si>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</si>
  <si>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</si>
  <si>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</si>
  <si>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</si>
  <si>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</si>
  <si>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</si>
  <si>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</si>
  <si>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</si>
  <si>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</si>
  <si>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</si>
  <si>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</si>
  <si>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</si>
  <si>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</si>
  <si>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</si>
  <si>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</si>
  <si>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</si>
  <si>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</si>
  <si>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</si>
  <si>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</si>
  <si>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</si>
  <si>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</si>
  <si>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</si>
  <si>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</si>
  <si>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</si>
  <si>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</si>
  <si>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</si>
  <si>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</si>
  <si>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</si>
  <si>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</si>
  <si>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</si>
  <si>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</si>
  <si>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</si>
  <si>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</si>
  <si>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</si>
  <si>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</si>
  <si>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</si>
  <si>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</si>
  <si>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</si>
  <si>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</si>
  <si>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</si>
  <si>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</si>
  <si>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</si>
  <si>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</si>
  <si>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</si>
  <si>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</si>
  <si>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</si>
  <si>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</si>
  <si>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</si>
  <si>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</si>
  <si>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</si>
  <si>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</si>
  <si>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</si>
  <si>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</si>
  <si>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</si>
  <si>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</si>
  <si>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</si>
  <si>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</si>
  <si>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</si>
  <si>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</si>
  <si>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</si>
  <si>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</si>
  <si>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</si>
  <si>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</si>
  <si>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</si>
  <si>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</si>
  <si>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</si>
  <si>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</si>
  <si>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</si>
  <si>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</si>
  <si>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</si>
  <si>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</si>
  <si>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</si>
  <si>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</si>
  <si>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</si>
  <si>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</si>
  <si>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</si>
  <si>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</si>
  <si>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</si>
  <si>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</si>
  <si>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</si>
  <si>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</si>
  <si>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</si>
  <si>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</si>
  <si>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</si>
  <si>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</si>
  <si>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</si>
  <si>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</si>
  <si>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</si>
  <si>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</si>
  <si>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</si>
  <si>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</si>
  <si>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</si>
  <si>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</si>
  <si>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</si>
  <si>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</si>
  <si>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</si>
  <si>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</si>
  <si>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</si>
  <si>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</si>
  <si>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</si>
  <si>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</si>
  <si>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</si>
  <si>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</si>
  <si>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</si>
  <si>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</si>
  <si>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</si>
  <si>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</si>
  <si>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</si>
  <si>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</si>
  <si>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</si>
  <si>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</si>
  <si>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</si>
  <si>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</si>
  <si>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</si>
  <si>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</si>
  <si>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</si>
  <si>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</si>
  <si>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</si>
  <si>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</si>
  <si>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</si>
  <si>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</si>
  <si>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</si>
  <si>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</si>
  <si>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</si>
  <si>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</si>
  <si>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</si>
  <si>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</si>
  <si>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</si>
  <si>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</si>
  <si>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</si>
  <si>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</si>
  <si>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</si>
  <si>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</si>
  <si>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</si>
  <si>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</si>
  <si>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</si>
  <si>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</si>
  <si>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</si>
  <si>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</si>
  <si>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</si>
  <si>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</si>
  <si>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</si>
  <si>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</si>
  <si>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</si>
  <si>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</si>
  <si>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</si>
  <si>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</si>
  <si>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</si>
  <si>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</si>
  <si>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</si>
  <si>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</si>
  <si>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</si>
  <si>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</si>
  <si>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</si>
  <si>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</si>
  <si>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</si>
  <si>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</si>
  <si>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</si>
  <si>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</si>
  <si>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</si>
  <si>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</si>
  <si>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</si>
  <si>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</si>
  <si>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</si>
  <si>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</si>
  <si>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</si>
  <si>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</si>
  <si>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</si>
  <si>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</si>
  <si>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</si>
  <si>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</si>
  <si>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</si>
  <si>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</si>
  <si>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</si>
  <si>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</si>
  <si>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</si>
  <si>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</si>
  <si>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</si>
  <si>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</si>
  <si>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</si>
  <si>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</si>
  <si>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</si>
  <si>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</si>
  <si>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</si>
  <si>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</si>
  <si>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</si>
  <si>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</si>
  <si>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</si>
  <si>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</si>
  <si>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</si>
  <si>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</si>
  <si>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</si>
  <si>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</si>
  <si>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</si>
  <si>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</si>
  <si>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</si>
  <si>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</si>
  <si>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</si>
  <si>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</si>
  <si>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</si>
  <si>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</si>
  <si>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</si>
  <si>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</si>
  <si>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</si>
  <si>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</si>
  <si>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</si>
  <si>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</si>
  <si>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</si>
  <si>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</si>
  <si>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</si>
  <si>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</si>
  <si>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</si>
  <si>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</si>
  <si>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</si>
  <si>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</si>
  <si>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</si>
  <si>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</si>
  <si>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</si>
  <si>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</si>
  <si>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</si>
  <si>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</si>
  <si>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</si>
  <si>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</si>
  <si>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</si>
  <si>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</si>
  <si>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</si>
  <si>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</si>
  <si>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</si>
  <si>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</si>
  <si>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</si>
  <si>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</si>
  <si>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</si>
  <si>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</si>
  <si>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</si>
  <si>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</si>
  <si>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</si>
  <si>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</si>
  <si>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</si>
  <si>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</si>
  <si>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</si>
  <si>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</si>
  <si>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</si>
  <si>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</si>
  <si>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</si>
  <si>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</si>
  <si>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</si>
  <si>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</si>
  <si>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</si>
  <si>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</si>
  <si>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</si>
  <si>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</si>
  <si>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</si>
  <si>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</si>
  <si>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</si>
  <si>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</si>
  <si>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</si>
  <si>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</si>
  <si>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</si>
  <si>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</si>
  <si>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</si>
  <si>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</si>
  <si>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</si>
  <si>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</si>
  <si>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</si>
  <si>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</si>
  <si>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</si>
  <si>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</si>
  <si>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</si>
  <si>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</si>
  <si>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</si>
  <si>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</si>
  <si>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</si>
  <si>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</si>
  <si>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</si>
  <si>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</si>
  <si>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</si>
  <si>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</si>
  <si>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</si>
  <si>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</si>
  <si>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</si>
  <si>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</si>
  <si>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</si>
  <si>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</si>
  <si>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</si>
  <si>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</si>
  <si>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</si>
  <si>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</si>
  <si>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</si>
  <si>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</si>
  <si>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</si>
  <si>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</si>
  <si>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</si>
  <si>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</si>
  <si>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</si>
  <si>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</si>
  <si>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</si>
  <si>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</si>
  <si>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</si>
  <si>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</si>
  <si>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</si>
  <si>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</si>
  <si>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</si>
  <si>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</si>
  <si>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</si>
  <si>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</si>
  <si>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</si>
  <si>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</si>
  <si>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</si>
  <si>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</si>
  <si>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</si>
  <si>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</si>
  <si>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</si>
  <si>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</si>
  <si>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</si>
  <si>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</si>
  <si>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</si>
  <si>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</si>
  <si>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</si>
  <si>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</si>
  <si>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</si>
  <si>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</si>
  <si>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</si>
  <si>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</si>
  <si>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</si>
  <si>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</si>
  <si>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</si>
  <si>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</si>
  <si>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</si>
  <si>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</si>
  <si>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</si>
  <si>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</si>
  <si>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</si>
  <si>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</si>
  <si>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</si>
  <si>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</si>
  <si>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</si>
  <si>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</si>
  <si>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</si>
  <si>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</si>
  <si>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</si>
  <si>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</si>
  <si>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</si>
  <si>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</si>
  <si>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</si>
  <si>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</si>
  <si>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</si>
  <si>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</si>
  <si>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</si>
  <si>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</si>
  <si>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</si>
  <si>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</si>
  <si>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</si>
  <si>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</si>
  <si>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</si>
  <si>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</si>
  <si>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</si>
  <si>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</si>
  <si>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</si>
  <si>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</si>
  <si>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</si>
  <si>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</si>
  <si>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</si>
  <si>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</si>
  <si>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</si>
  <si>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</si>
  <si>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</si>
  <si>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</si>
  <si>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</si>
  <si>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</si>
  <si>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</si>
  <si>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</si>
  <si>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</si>
  <si>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</si>
  <si>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</si>
  <si>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</si>
  <si>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</si>
  <si>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</si>
  <si>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</si>
  <si>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</si>
  <si>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</si>
  <si>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</si>
  <si>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</si>
  <si>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</si>
  <si>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</si>
  <si>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</si>
  <si>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</si>
  <si>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</si>
  <si>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</si>
  <si>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</si>
  <si>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</si>
  <si>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</si>
  <si>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</si>
  <si>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</si>
  <si>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</si>
  <si>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</si>
  <si>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</si>
  <si>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</si>
  <si>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</si>
  <si>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</si>
  <si>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</si>
  <si>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</si>
  <si>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</si>
  <si>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</si>
  <si>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</si>
  <si>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</si>
  <si>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</si>
  <si>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</si>
  <si>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</si>
  <si>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</si>
  <si>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</si>
  <si>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</si>
  <si>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</si>
  <si>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</si>
  <si>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</si>
  <si>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</si>
  <si>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</si>
  <si>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</si>
  <si>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</si>
  <si>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</si>
  <si>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</si>
  <si>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</si>
  <si>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</si>
  <si>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</si>
  <si>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</si>
  <si>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</si>
  <si>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</si>
  <si>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</si>
  <si>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</si>
  <si>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</si>
  <si>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</si>
  <si>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</si>
  <si>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</si>
  <si>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</si>
  <si>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</si>
  <si>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</si>
  <si>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</si>
  <si>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</si>
  <si>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</si>
  <si>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</si>
  <si>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</si>
  <si>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</si>
  <si>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</si>
  <si>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</si>
  <si>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</si>
  <si>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</si>
  <si>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</si>
  <si>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</si>
  <si>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</si>
  <si>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</si>
  <si>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</si>
  <si>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</si>
  <si>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</si>
  <si>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</si>
  <si>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</si>
  <si>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</si>
  <si>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</si>
  <si>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</si>
  <si>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</si>
  <si>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</si>
  <si>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</si>
  <si>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</si>
  <si>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</si>
  <si>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</si>
  <si>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</si>
  <si>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</si>
  <si>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</si>
  <si>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</si>
  <si>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</si>
  <si>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</si>
  <si>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</si>
  <si>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</si>
  <si>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</si>
  <si>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</si>
  <si>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</si>
  <si>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</si>
  <si>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</si>
  <si>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</si>
  <si>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</si>
  <si>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</si>
  <si>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</si>
  <si>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</si>
  <si>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</si>
  <si>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</si>
  <si>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</si>
  <si>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</si>
  <si>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</si>
  <si>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</si>
  <si>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</si>
  <si>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</si>
  <si>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</si>
  <si>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</si>
  <si>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</si>
  <si>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</si>
  <si>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</si>
  <si>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</si>
  <si>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</si>
  <si>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</si>
  <si>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</si>
  <si>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</si>
  <si>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</si>
  <si>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</si>
  <si>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</si>
  <si>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</si>
  <si>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</si>
  <si>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</si>
  <si>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</si>
  <si>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</si>
  <si>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</si>
  <si>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</si>
  <si>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</si>
  <si>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</si>
  <si>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</si>
  <si>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</si>
  <si>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</si>
  <si>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</si>
  <si>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</si>
  <si>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</si>
  <si>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</si>
  <si>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</si>
  <si>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</si>
  <si>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</si>
  <si>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</si>
  <si>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</si>
  <si>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</si>
  <si>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</si>
  <si>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</si>
  <si>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</si>
  <si>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</si>
  <si>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</si>
  <si>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</si>
  <si>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</si>
  <si>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</si>
  <si>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</si>
  <si>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</si>
  <si>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</si>
  <si>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</si>
  <si>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</si>
  <si>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</si>
  <si>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</si>
  <si>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</si>
  <si>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</si>
  <si>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</si>
  <si>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</si>
  <si>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</si>
  <si>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</si>
  <si>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</si>
  <si>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</si>
  <si>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</si>
  <si>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</si>
  <si>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</si>
  <si>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</si>
  <si>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</si>
  <si>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</si>
  <si>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</si>
  <si>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</si>
  <si>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</si>
  <si>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</si>
  <si>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</si>
  <si>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</si>
  <si>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</si>
  <si>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</si>
  <si>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</si>
  <si>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</si>
  <si>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</si>
  <si>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</si>
  <si>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</si>
  <si>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</si>
  <si>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</si>
  <si>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</si>
  <si>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</si>
  <si>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</si>
  <si>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</si>
  <si>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</si>
  <si>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</si>
  <si>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</si>
  <si>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</si>
  <si>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</si>
  <si>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</si>
  <si>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</si>
  <si>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</si>
  <si>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</si>
  <si>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</si>
  <si>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</si>
  <si>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</si>
  <si>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</si>
  <si>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</si>
  <si>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</si>
  <si>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</si>
  <si>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</si>
  <si>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</si>
  <si>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</si>
  <si>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</si>
  <si>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</si>
  <si>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</si>
  <si>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</si>
  <si>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</si>
  <si>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</si>
  <si>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</si>
  <si>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</si>
  <si>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</si>
  <si>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</si>
  <si>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</si>
  <si>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</si>
  <si>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</si>
  <si>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</si>
  <si>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</si>
  <si>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</si>
  <si>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</si>
  <si>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</si>
  <si>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</si>
  <si>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</si>
  <si>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</si>
  <si>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</si>
  <si>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</si>
  <si>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</si>
  <si>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</si>
  <si>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</si>
  <si>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</si>
  <si>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</si>
  <si>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</si>
  <si>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</si>
  <si>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</si>
  <si>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</si>
  <si>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</si>
  <si>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</si>
  <si>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</si>
  <si>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</si>
  <si>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</si>
  <si>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</si>
  <si>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</si>
  <si>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</si>
  <si>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</si>
  <si>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</si>
  <si>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</si>
  <si>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</si>
  <si>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</si>
  <si>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</si>
  <si>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</si>
  <si>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</si>
  <si>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</si>
  <si>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</si>
  <si>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</si>
  <si>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</si>
  <si>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</si>
  <si>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</si>
  <si>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</si>
  <si>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</si>
  <si>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</si>
  <si>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</si>
  <si>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</si>
  <si>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</si>
  <si>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</si>
  <si>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</si>
  <si>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</si>
  <si>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</si>
  <si>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</si>
  <si>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</si>
  <si>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</si>
  <si>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</si>
  <si>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</si>
  <si>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</si>
  <si>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</si>
  <si>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</si>
  <si>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</si>
  <si>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</si>
  <si>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</si>
  <si>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</si>
  <si>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</si>
  <si>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</si>
  <si>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</si>
  <si>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</si>
  <si>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</si>
  <si>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</si>
  <si>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</si>
  <si>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</si>
  <si>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</si>
  <si>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</si>
  <si>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</si>
  <si>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</si>
  <si>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</si>
  <si>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</si>
  <si>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</si>
  <si>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</si>
  <si>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</si>
  <si>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</si>
  <si>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</si>
  <si>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</si>
  <si>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</si>
  <si>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</si>
  <si>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</si>
  <si>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</si>
  <si>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</si>
  <si>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</si>
  <si>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</si>
  <si>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</si>
  <si>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</si>
  <si>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</si>
  <si>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</si>
  <si>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</si>
  <si>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</si>
  <si>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</si>
  <si>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</si>
  <si>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</si>
  <si>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</si>
  <si>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</si>
  <si>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</si>
  <si>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</si>
  <si>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</si>
  <si>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</si>
  <si>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</si>
  <si>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</si>
  <si>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</si>
  <si>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</si>
  <si>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</si>
  <si>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</si>
  <si>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</si>
  <si>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</si>
  <si>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</si>
  <si>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</si>
  <si>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</si>
  <si>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</si>
  <si>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</si>
  <si>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</si>
  <si>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</si>
  <si>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</si>
  <si>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</si>
  <si>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</si>
  <si>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</si>
  <si>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</si>
  <si>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</si>
  <si>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</si>
  <si>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</si>
  <si>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</si>
  <si>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</si>
  <si>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</si>
  <si>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</si>
  <si>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</si>
  <si>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</si>
  <si>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</si>
  <si>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</si>
  <si>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</si>
  <si>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</si>
  <si>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</si>
  <si>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</si>
  <si>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</si>
  <si>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</si>
  <si>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</si>
  <si>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</si>
  <si>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</si>
  <si>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</si>
  <si>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</si>
  <si>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</si>
  <si>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</si>
  <si>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</si>
  <si>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</si>
  <si>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</si>
  <si>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</si>
  <si>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</si>
  <si>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</si>
  <si>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</si>
  <si>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</si>
  <si>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</si>
  <si>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</si>
  <si>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</si>
  <si>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</si>
  <si>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</si>
  <si>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</si>
  <si>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</si>
  <si>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</si>
  <si>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</si>
  <si>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</si>
  <si>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</si>
  <si>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</si>
  <si>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</si>
  <si>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</si>
  <si>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</si>
  <si>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</si>
  <si>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</si>
  <si>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</si>
  <si>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</si>
  <si>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</si>
  <si>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</si>
  <si>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</si>
  <si>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</si>
  <si>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</si>
  <si>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</si>
  <si>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</si>
  <si>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</si>
  <si>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</si>
  <si>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</si>
  <si>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</si>
  <si>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</si>
  <si>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</si>
  <si>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</si>
  <si>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</si>
  <si>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</si>
  <si>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</si>
  <si>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</si>
  <si>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</si>
  <si>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</si>
  <si>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</si>
  <si>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</si>
  <si>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</si>
  <si>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</si>
  <si>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</si>
  <si>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</si>
  <si>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</si>
  <si>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</si>
  <si>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</si>
  <si>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</si>
  <si>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</si>
  <si>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</si>
  <si>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</si>
  <si>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</si>
  <si>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</si>
  <si>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</si>
  <si>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</si>
  <si>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</si>
  <si>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</si>
  <si>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</si>
  <si>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</si>
  <si>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</si>
  <si>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</si>
  <si>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</si>
  <si>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</si>
  <si>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</si>
  <si>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</si>
  <si>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</si>
  <si>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</si>
  <si>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</si>
  <si>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</si>
  <si>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</si>
  <si>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</si>
  <si>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</si>
  <si>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</si>
  <si>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</si>
  <si>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</si>
  <si>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</si>
  <si>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</si>
  <si>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</si>
  <si>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</si>
  <si>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</si>
  <si>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</si>
  <si>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</si>
  <si>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</si>
  <si>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</si>
  <si>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</si>
  <si>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</si>
  <si>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</si>
  <si>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</si>
  <si>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</si>
  <si>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</si>
  <si>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</si>
  <si>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</si>
  <si>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</si>
  <si>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</si>
  <si>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</si>
  <si>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</si>
  <si>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</si>
  <si>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</si>
  <si>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</si>
  <si>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</si>
  <si>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</si>
  <si>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</si>
  <si>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</si>
  <si>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</si>
  <si>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</si>
  <si>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</si>
  <si>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</si>
  <si>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</si>
  <si>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</si>
  <si>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</si>
  <si>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</si>
  <si>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</si>
  <si>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</si>
  <si>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</si>
  <si>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</si>
  <si>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</si>
  <si>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</si>
  <si>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</si>
  <si>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</si>
  <si>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</si>
  <si>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</si>
  <si>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</si>
  <si>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</si>
  <si>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</si>
  <si>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</si>
  <si>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</si>
  <si>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</si>
  <si>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</si>
  <si>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</si>
  <si>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</si>
  <si>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</si>
  <si>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</si>
  <si>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</si>
  <si>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</si>
  <si>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</si>
  <si>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</si>
  <si>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</si>
  <si>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</si>
  <si>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</si>
  <si>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</si>
  <si>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</si>
  <si>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</si>
  <si>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</si>
  <si>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</si>
  <si>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</si>
  <si>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</si>
  <si>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</si>
  <si>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</si>
  <si>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</si>
  <si>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</si>
  <si>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</si>
  <si>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</si>
  <si>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</si>
  <si>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</si>
  <si>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</si>
  <si>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</si>
  <si>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</si>
  <si>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</si>
  <si>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</si>
  <si>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</si>
  <si>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</si>
  <si>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</si>
  <si>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</si>
  <si>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</si>
  <si>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</si>
  <si>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</si>
  <si>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</si>
  <si>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</si>
  <si>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</si>
  <si>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</si>
  <si>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</si>
  <si>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</si>
  <si>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</si>
  <si>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</si>
  <si>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</si>
  <si>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</si>
  <si>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</si>
  <si>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</si>
  <si>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</si>
  <si>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</si>
  <si>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</si>
  <si>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</si>
  <si>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</si>
  <si>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</si>
  <si>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</si>
  <si>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</si>
  <si>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</si>
  <si>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</si>
  <si>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</si>
  <si>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</si>
  <si>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</si>
  <si>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</si>
  <si>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</si>
  <si>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</si>
  <si>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</si>
  <si>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</si>
  <si>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</si>
  <si>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</si>
  <si>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</si>
  <si>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</si>
  <si>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</si>
  <si>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</si>
  <si>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</si>
  <si>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</si>
  <si>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</si>
  <si>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</si>
  <si>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</si>
  <si>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</si>
  <si>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</si>
  <si>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</si>
  <si>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</si>
  <si>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</si>
  <si>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</si>
  <si>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</si>
  <si>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</si>
  <si>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</si>
  <si>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</si>
  <si>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</si>
  <si>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</si>
  <si>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</si>
  <si>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</si>
  <si>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</si>
  <si>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</si>
  <si>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</si>
  <si>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</si>
  <si>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</si>
  <si>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</si>
  <si>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</si>
  <si>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</si>
  <si>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</si>
  <si>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</si>
  <si>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</si>
  <si>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</si>
  <si>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</si>
  <si>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</si>
  <si>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</si>
  <si>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</si>
  <si>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</si>
  <si>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</si>
  <si>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</si>
  <si>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</si>
  <si>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</si>
  <si>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</si>
  <si>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</si>
  <si>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</si>
  <si>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</si>
  <si>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</si>
  <si>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</si>
  <si>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</si>
  <si>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</si>
  <si>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</si>
  <si>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</si>
  <si>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</si>
  <si>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</si>
  <si>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</si>
  <si>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</si>
  <si>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</si>
  <si>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</si>
  <si>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</si>
  <si>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</si>
  <si>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</si>
  <si>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</si>
  <si>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</si>
  <si>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</si>
  <si>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</si>
  <si>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</si>
  <si>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</si>
  <si>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</si>
  <si>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</si>
  <si>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</si>
  <si>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</si>
  <si>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</si>
  <si>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</si>
  <si>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</si>
  <si>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</si>
  <si>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</si>
  <si>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</si>
  <si>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</si>
  <si>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</si>
  <si>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</si>
  <si>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</si>
  <si>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</si>
  <si>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</si>
  <si>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</si>
  <si>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</si>
  <si>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</si>
  <si>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</si>
  <si>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</si>
  <si>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</si>
  <si>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</si>
  <si>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</si>
  <si>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</si>
  <si>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</si>
  <si>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</si>
  <si>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</si>
  <si>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</si>
  <si>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</si>
  <si>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</si>
  <si>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</si>
  <si>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</si>
  <si>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</si>
  <si>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</si>
  <si>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</si>
  <si>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</si>
  <si>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</si>
  <si>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</si>
  <si>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</si>
  <si>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</si>
  <si>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</si>
  <si>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</si>
  <si>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</si>
  <si>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</si>
  <si>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</si>
  <si>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</si>
  <si>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</si>
  <si>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</si>
  <si>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</si>
  <si>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</si>
  <si>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</si>
  <si>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</si>
  <si>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</si>
  <si>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</si>
  <si>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</si>
  <si>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</si>
  <si>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</si>
  <si>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</si>
  <si>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</si>
  <si>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</si>
  <si>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</si>
  <si>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</si>
  <si>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</si>
  <si>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</si>
  <si>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</si>
  <si>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</si>
  <si>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</si>
  <si>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</si>
  <si>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</si>
  <si>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</si>
  <si>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</si>
  <si>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</si>
  <si>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</si>
  <si>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</si>
  <si>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</si>
  <si>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</si>
  <si>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</si>
  <si>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</si>
  <si>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</si>
  <si>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</si>
  <si>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</si>
  <si>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</si>
  <si>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</si>
  <si>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</si>
  <si>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</si>
  <si>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</si>
  <si>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</si>
  <si>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</si>
  <si>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</si>
  <si>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</si>
  <si>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</si>
  <si>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</si>
  <si>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</si>
  <si>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</si>
  <si>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</si>
  <si>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</si>
  <si>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</si>
  <si>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</si>
  <si>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</si>
  <si>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</si>
  <si>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</si>
  <si>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</si>
  <si>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</si>
  <si>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</si>
  <si>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</si>
  <si>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</si>
  <si>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</si>
  <si>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</si>
  <si>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</si>
  <si>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</si>
  <si>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</si>
  <si>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</si>
  <si>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</si>
  <si>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</si>
  <si>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</si>
  <si>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</si>
  <si>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</si>
  <si>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</si>
  <si>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</si>
  <si>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</si>
  <si>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</si>
  <si>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</si>
  <si>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</si>
  <si>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</si>
  <si>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</si>
  <si>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</si>
  <si>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</si>
  <si>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</si>
  <si>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</si>
  <si>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</si>
  <si>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</si>
  <si>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</si>
  <si>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</si>
  <si>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</si>
  <si>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</si>
  <si>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</si>
  <si>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</si>
  <si>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</si>
  <si>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</si>
  <si>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</si>
  <si>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</si>
  <si>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</si>
  <si>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</si>
  <si>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</si>
  <si>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</si>
  <si>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</si>
  <si>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</si>
  <si>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</si>
  <si>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</si>
  <si>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</si>
  <si>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</si>
  <si>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</si>
  <si>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</si>
  <si>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</si>
  <si>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</si>
  <si>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</si>
  <si>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</si>
  <si>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</si>
  <si>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</si>
  <si>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</si>
  <si>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</si>
  <si>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</si>
  <si>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</si>
  <si>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</si>
  <si>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</si>
  <si>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</si>
  <si>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</si>
  <si>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</si>
  <si>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</si>
  <si>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</si>
  <si>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</si>
  <si>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</si>
  <si>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</si>
  <si>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</si>
  <si>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</si>
  <si>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</si>
  <si>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</si>
  <si>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</si>
  <si>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</si>
  <si>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</si>
  <si>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</si>
  <si>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</si>
  <si>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</si>
  <si>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</si>
  <si>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</si>
  <si>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</si>
  <si>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</si>
  <si>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</si>
  <si>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</si>
  <si>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</si>
  <si>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</si>
  <si>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</si>
  <si>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</si>
  <si>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</si>
  <si>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</si>
  <si>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</si>
  <si>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</si>
  <si>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</si>
  <si>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</si>
  <si>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</si>
  <si>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</si>
  <si>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</si>
  <si>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</si>
  <si>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</si>
  <si>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</si>
  <si>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</si>
  <si>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</si>
  <si>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</si>
  <si>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</si>
  <si>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</si>
  <si>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</si>
  <si>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</si>
  <si>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</si>
  <si>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</si>
  <si>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</si>
  <si>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</si>
  <si>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</si>
  <si>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</si>
  <si>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</si>
  <si>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</si>
  <si>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</si>
  <si>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</si>
  <si>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</si>
  <si>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</si>
  <si>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</si>
  <si>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</si>
  <si>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</si>
  <si>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</si>
  <si>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</si>
  <si>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</si>
  <si>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</si>
  <si>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</si>
  <si>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</si>
  <si>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</si>
  <si>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</si>
  <si>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</si>
  <si>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</si>
  <si>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</si>
  <si>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</si>
  <si>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</si>
  <si>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</si>
  <si>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</si>
  <si>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</si>
  <si>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</si>
  <si>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</si>
  <si>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</si>
  <si>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</si>
  <si>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</si>
  <si>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</si>
  <si>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</si>
  <si>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</si>
  <si>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</si>
  <si>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</si>
  <si>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</si>
  <si>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</si>
  <si>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</si>
  <si>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</si>
  <si>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</si>
  <si>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</si>
  <si>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</si>
  <si>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</si>
  <si>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</si>
  <si>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</si>
  <si>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</si>
  <si>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</si>
  <si>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</si>
  <si>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</si>
  <si>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</si>
  <si>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</si>
  <si>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</si>
  <si>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</si>
  <si>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</si>
  <si>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</si>
  <si>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</si>
  <si>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</si>
  <si>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</si>
  <si>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</si>
  <si>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</si>
  <si>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</si>
  <si>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</si>
  <si>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</si>
  <si>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</si>
  <si>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</si>
  <si>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</si>
  <si>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</si>
  <si>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</si>
  <si>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</si>
  <si>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</si>
  <si>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</si>
  <si>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</si>
  <si>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</si>
  <si>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</si>
  <si>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</si>
  <si>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</si>
  <si>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</si>
  <si>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</si>
  <si>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</si>
  <si>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</si>
  <si>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</si>
  <si>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</si>
  <si>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</si>
  <si>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</si>
  <si>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</si>
  <si>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</si>
  <si>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</si>
  <si>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</si>
  <si>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</si>
  <si>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</si>
  <si>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</si>
  <si>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</si>
  <si>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</si>
  <si>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</si>
  <si>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</si>
  <si>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</si>
  <si>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</si>
  <si>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</si>
  <si>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</si>
  <si>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</si>
  <si>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</si>
  <si>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</si>
  <si>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</si>
  <si>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</si>
  <si>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</si>
  <si>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</si>
  <si>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</si>
  <si>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</si>
  <si>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</si>
  <si>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</si>
  <si>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</si>
  <si>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</si>
  <si>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</si>
  <si>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</si>
  <si>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</si>
  <si>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</si>
  <si>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</si>
  <si>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</si>
  <si>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</si>
  <si>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</si>
  <si>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</si>
  <si>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</si>
  <si>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</si>
  <si>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</si>
  <si>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</si>
  <si>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</si>
  <si>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</si>
  <si>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</si>
  <si>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</si>
  <si>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</si>
  <si>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</si>
  <si>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</si>
  <si>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</si>
  <si>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</si>
  <si>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</si>
  <si>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</si>
  <si>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</si>
  <si>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</si>
  <si>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</si>
  <si>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</si>
  <si>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</si>
  <si>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</si>
  <si>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</si>
  <si>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</si>
  <si>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</si>
  <si>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</si>
  <si>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</si>
  <si>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</si>
  <si>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</si>
  <si>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</si>
  <si>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</si>
  <si>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</si>
  <si>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</si>
  <si>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</si>
  <si>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</si>
  <si>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</si>
  <si>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</si>
  <si>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</si>
  <si>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</si>
  <si>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</si>
  <si>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</si>
  <si>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</si>
  <si>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</si>
  <si>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</si>
  <si>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</si>
  <si>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</si>
  <si>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</si>
  <si>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</si>
  <si>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</si>
  <si>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</si>
  <si>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</si>
  <si>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</si>
  <si>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</si>
  <si>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</si>
  <si>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</si>
  <si>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</si>
  <si>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</si>
  <si>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</si>
  <si>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</si>
  <si>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</si>
  <si>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</si>
  <si>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</si>
  <si>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</si>
  <si>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</si>
  <si>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</si>
  <si>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</si>
  <si>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</si>
  <si>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</si>
  <si>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</si>
  <si>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</si>
  <si>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</si>
  <si>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</si>
  <si>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</si>
  <si>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</si>
  <si>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</si>
  <si>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</si>
  <si>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</si>
  <si>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</si>
  <si>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</si>
  <si>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</si>
  <si>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</si>
  <si>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</si>
  <si>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</si>
  <si>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</si>
  <si>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</si>
  <si>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</si>
  <si>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</si>
  <si>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</si>
  <si>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</si>
  <si>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</si>
  <si>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</si>
  <si>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</si>
  <si>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</si>
  <si>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</si>
  <si>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</si>
  <si>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</si>
  <si>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</si>
  <si>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</si>
  <si>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</si>
  <si>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</si>
  <si>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</si>
  <si>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</si>
  <si>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</si>
  <si>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</si>
  <si>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</si>
  <si>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</si>
  <si>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</si>
  <si>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</si>
  <si>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</si>
  <si>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</si>
  <si>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</si>
  <si>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</si>
  <si>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</si>
  <si>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</si>
  <si>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</si>
  <si>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</si>
  <si>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</si>
  <si>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</si>
  <si>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</si>
  <si>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</si>
  <si>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</si>
  <si>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</si>
  <si>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</si>
  <si>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</si>
  <si>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</si>
  <si>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</si>
  <si>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</si>
  <si>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</si>
  <si>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</si>
  <si>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</si>
  <si>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</si>
  <si>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</si>
  <si>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</si>
  <si>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</si>
  <si>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</si>
  <si>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</si>
  <si>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</si>
  <si>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</si>
  <si>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</si>
  <si>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</si>
  <si>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</si>
  <si>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</si>
  <si>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</si>
  <si>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</si>
  <si>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</si>
  <si>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</si>
  <si>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</si>
  <si>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</si>
  <si>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</si>
  <si>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</si>
  <si>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</si>
  <si>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</si>
  <si>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</si>
  <si>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</si>
  <si>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</si>
  <si>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</si>
  <si>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</si>
  <si>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</si>
  <si>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</si>
  <si>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</si>
  <si>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</si>
  <si>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</si>
  <si>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</si>
  <si>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</si>
  <si>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</si>
  <si>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</si>
  <si>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</si>
  <si>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</si>
  <si>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</si>
  <si>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</si>
  <si>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</si>
  <si>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</si>
  <si>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</si>
  <si>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</si>
  <si>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</si>
  <si>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</si>
  <si>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</si>
  <si>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</si>
  <si>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</si>
  <si>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</si>
  <si>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</si>
  <si>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</si>
  <si>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</si>
  <si>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</si>
  <si>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</si>
  <si>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</si>
  <si>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</si>
  <si>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</si>
  <si>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</si>
  <si>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</si>
  <si>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</si>
  <si>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</si>
  <si>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</si>
  <si>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</si>
  <si>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</si>
  <si>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</si>
  <si>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</si>
  <si>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</si>
  <si>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</si>
  <si>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</si>
  <si>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</si>
  <si>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</si>
  <si>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</si>
  <si>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</si>
  <si>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</si>
  <si>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</si>
  <si>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</si>
  <si>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</si>
  <si>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</si>
  <si>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</si>
  <si>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</si>
  <si>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</si>
  <si>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</si>
  <si>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</si>
  <si>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</si>
  <si>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</si>
  <si>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</si>
  <si>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</si>
  <si>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</si>
  <si>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</si>
  <si>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</si>
  <si>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</si>
  <si>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</si>
  <si>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</si>
  <si>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</si>
  <si>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</si>
  <si>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</si>
  <si>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</si>
  <si>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</si>
  <si>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</si>
  <si>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</si>
  <si>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</si>
  <si>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</si>
  <si>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</si>
  <si>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</si>
  <si>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</si>
  <si>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</si>
  <si>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</si>
  <si>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</si>
  <si>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</si>
  <si>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</si>
  <si>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</si>
  <si>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</si>
  <si>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</si>
  <si>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</si>
  <si>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</si>
  <si>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</si>
  <si>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</si>
  <si>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</si>
  <si>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</si>
  <si>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</si>
  <si>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</si>
  <si>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</si>
  <si>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</si>
  <si>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</si>
  <si>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</si>
  <si>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</si>
  <si>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</si>
  <si>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</si>
  <si>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</si>
  <si>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</si>
  <si>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</si>
  <si>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</si>
  <si>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</si>
  <si>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</si>
  <si>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</si>
  <si>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</si>
  <si>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</si>
  <si>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</si>
  <si>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</si>
  <si>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</si>
  <si>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</si>
  <si>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</si>
  <si>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</si>
  <si>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</si>
  <si>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</si>
  <si>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</si>
  <si>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</si>
  <si>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</si>
  <si>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</si>
  <si>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</si>
  <si>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</si>
  <si>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</si>
  <si>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</si>
  <si>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</si>
  <si>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</si>
  <si>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</si>
  <si>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</si>
  <si>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</si>
  <si>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</si>
  <si>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</si>
  <si>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</si>
  <si>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</si>
  <si>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</si>
  <si>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</si>
  <si>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</si>
  <si>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</si>
  <si>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</si>
  <si>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</si>
  <si>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</si>
  <si>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</si>
  <si>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</si>
  <si>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</si>
  <si>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</si>
  <si>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</si>
  <si>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</si>
  <si>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</si>
  <si>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</si>
  <si>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</si>
  <si>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</si>
  <si>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</si>
  <si>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</si>
  <si>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</si>
  <si>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</si>
  <si>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</si>
  <si>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</si>
  <si>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</si>
  <si>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</si>
  <si>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</si>
  <si>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</si>
  <si>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</si>
  <si>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</si>
  <si>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</si>
  <si>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</si>
  <si>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</si>
  <si>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</si>
  <si>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</si>
  <si>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</si>
  <si>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</si>
  <si>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</si>
  <si>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</si>
  <si>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</si>
  <si>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</si>
  <si>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</si>
  <si>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</si>
  <si>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</si>
  <si>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</si>
  <si>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</si>
  <si>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</si>
  <si>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</si>
  <si>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</si>
  <si>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</si>
  <si>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</si>
  <si>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</si>
  <si>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</si>
  <si>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</si>
  <si>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</si>
  <si>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</si>
  <si>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</si>
  <si>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</si>
  <si>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</si>
  <si>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</si>
  <si>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</si>
  <si>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</si>
  <si>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</si>
  <si>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</si>
  <si>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</si>
  <si>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</si>
  <si>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</si>
  <si>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</si>
  <si>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</si>
  <si>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</si>
  <si>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</si>
  <si>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</si>
  <si>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</si>
  <si>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</si>
  <si>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</si>
  <si>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</si>
  <si>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</si>
  <si>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</si>
  <si>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</si>
  <si>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</si>
  <si>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</si>
  <si>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</si>
  <si>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</si>
  <si>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</si>
  <si>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</si>
  <si>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</si>
  <si>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</si>
  <si>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</si>
  <si>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</si>
  <si>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</si>
  <si>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</si>
  <si>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</si>
  <si>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</si>
  <si>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</si>
  <si>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</si>
  <si>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</si>
  <si>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</si>
  <si>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</si>
  <si>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</si>
  <si>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</si>
  <si>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</si>
  <si>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</si>
  <si>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</si>
  <si>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</si>
  <si>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</si>
  <si>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</si>
  <si>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</si>
  <si>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</si>
  <si>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</si>
  <si>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</si>
  <si>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</si>
  <si>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</si>
  <si>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</si>
  <si>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</si>
  <si>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</si>
  <si>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</si>
  <si>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</si>
  <si>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</si>
  <si>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</si>
  <si>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</si>
  <si>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</si>
  <si>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</si>
  <si>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</si>
  <si>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</si>
  <si>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</si>
  <si>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</si>
  <si>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</si>
  <si>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</si>
  <si>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</si>
  <si>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</si>
  <si>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</si>
  <si>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</si>
  <si>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</si>
  <si>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</si>
  <si>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</si>
  <si>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</si>
  <si>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</si>
  <si>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</si>
  <si>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</si>
  <si>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</si>
  <si>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</si>
  <si>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</si>
  <si>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</si>
  <si>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</si>
  <si>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</si>
  <si>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</si>
  <si>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</si>
  <si>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</si>
  <si>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</si>
  <si>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</si>
  <si>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</si>
  <si>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</si>
  <si>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</si>
  <si>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</si>
  <si>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</si>
  <si>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</si>
  <si>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</si>
  <si>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</si>
  <si>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</si>
  <si>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</si>
  <si>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</si>
  <si>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</si>
  <si>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</si>
  <si>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</si>
  <si>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</si>
  <si>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</si>
  <si>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</si>
  <si>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</si>
  <si>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</si>
  <si>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</si>
  <si>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</si>
  <si>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</si>
  <si>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</si>
  <si>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</si>
  <si>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</si>
  <si>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</si>
  <si>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</si>
  <si>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</si>
  <si>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</si>
  <si>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</si>
  <si>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</si>
  <si>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</si>
  <si>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</si>
  <si>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</si>
  <si>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</si>
  <si>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</si>
  <si>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</si>
  <si>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</si>
  <si>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</si>
  <si>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</si>
  <si>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</si>
  <si>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</si>
  <si>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</si>
  <si>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</si>
  <si>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</si>
  <si>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</si>
  <si>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</si>
  <si>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</si>
  <si>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</si>
  <si>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</si>
  <si>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</si>
  <si>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</si>
  <si>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</si>
  <si>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</si>
  <si>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</si>
  <si>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</si>
  <si>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</si>
  <si>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</si>
  <si>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</si>
  <si>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</si>
  <si>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</si>
  <si>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</si>
  <si>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</si>
  <si>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</si>
  <si>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</si>
  <si>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</si>
  <si>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</si>
  <si>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</si>
  <si>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</si>
  <si>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</si>
  <si>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</si>
  <si>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</si>
  <si>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</si>
  <si>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</si>
  <si>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</si>
  <si>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</si>
  <si>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</si>
  <si>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</si>
  <si>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</si>
  <si>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</si>
  <si>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</si>
  <si>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</si>
  <si>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</si>
  <si>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</si>
  <si>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</si>
  <si>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</si>
  <si>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</si>
  <si>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</si>
  <si>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</si>
  <si>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</si>
  <si>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</si>
  <si>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</si>
  <si>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</si>
  <si>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</si>
  <si>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</si>
  <si>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</si>
  <si>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</si>
  <si>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</si>
  <si>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</si>
  <si>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</si>
  <si>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</si>
  <si>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</si>
  <si>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</si>
  <si>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</si>
  <si>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</si>
  <si>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</si>
  <si>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</si>
  <si>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</si>
  <si>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</si>
  <si>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</si>
  <si>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</si>
  <si>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</si>
  <si>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</si>
  <si>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</si>
  <si>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</si>
  <si>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</si>
  <si>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</si>
  <si>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</si>
  <si>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</si>
  <si>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</si>
  <si>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</si>
  <si>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</si>
  <si>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</si>
  <si>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</si>
  <si>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</si>
  <si>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</si>
  <si>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</si>
  <si>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</si>
  <si>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</si>
  <si>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</si>
  <si>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</si>
  <si>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</si>
  <si>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</si>
  <si>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</si>
  <si>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</si>
  <si>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</si>
  <si>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</si>
  <si>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</si>
  <si>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</si>
  <si>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</si>
  <si>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</si>
  <si>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</si>
  <si>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</si>
  <si>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</si>
  <si>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</si>
  <si>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</si>
  <si>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</si>
  <si>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</si>
  <si>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</si>
  <si>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</si>
  <si>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</si>
  <si>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</si>
  <si>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</si>
  <si>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</si>
  <si>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</si>
  <si>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</si>
  <si>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</si>
  <si>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</si>
  <si>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</si>
  <si>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</si>
  <si>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</si>
  <si>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</si>
  <si>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</si>
  <si>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</si>
  <si>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</si>
  <si>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</si>
  <si>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</si>
  <si>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</si>
  <si>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</si>
  <si>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</si>
  <si>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</si>
  <si>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</si>
  <si>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</si>
  <si>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</si>
  <si>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</si>
  <si>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</si>
  <si>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</si>
  <si>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</si>
  <si>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</si>
  <si>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</si>
  <si>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</si>
  <si>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</si>
  <si>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</si>
  <si>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</si>
  <si>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</si>
  <si>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</si>
  <si>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</si>
  <si>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</si>
  <si>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</si>
  <si>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</si>
  <si>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</si>
  <si>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</si>
  <si>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</si>
  <si>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</si>
  <si>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</si>
  <si>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</si>
  <si>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</si>
  <si>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</si>
  <si>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</si>
  <si>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</si>
  <si>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</si>
  <si>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</si>
  <si>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</si>
  <si>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</si>
  <si>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</si>
  <si>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</si>
  <si>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</si>
  <si>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</si>
  <si>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</si>
  <si>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</si>
  <si>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</si>
  <si>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</si>
  <si>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</si>
  <si>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</si>
  <si>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</si>
  <si>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</si>
  <si>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</si>
  <si>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</si>
  <si>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</si>
  <si>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</si>
  <si>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</si>
  <si>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</si>
  <si>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</si>
  <si>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</si>
  <si>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</si>
  <si>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</si>
  <si>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</si>
  <si>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</si>
  <si>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</si>
  <si>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</si>
  <si>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</si>
  <si>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</si>
  <si>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</si>
  <si>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</si>
  <si>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</si>
  <si>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</si>
  <si>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</si>
  <si>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</si>
  <si>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</si>
  <si>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</si>
  <si>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</si>
  <si>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</si>
  <si>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</si>
  <si>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</si>
  <si>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</si>
  <si>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</si>
  <si>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</si>
  <si>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</si>
  <si>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</si>
  <si>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</si>
  <si>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</si>
  <si>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</si>
  <si>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</si>
  <si>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</si>
  <si>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</si>
  <si>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</si>
  <si>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</si>
  <si>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</si>
  <si>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</si>
  <si>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</si>
  <si>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</si>
  <si>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</si>
  <si>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</si>
  <si>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</si>
  <si>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</si>
  <si>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</si>
  <si>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</si>
  <si>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</si>
  <si>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</si>
  <si>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</si>
  <si>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</si>
  <si>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</si>
  <si>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</si>
  <si>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</si>
  <si>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</si>
  <si>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</si>
  <si>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</si>
  <si>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</si>
  <si>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</si>
  <si>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</si>
  <si>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</si>
  <si>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</si>
  <si>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</si>
  <si>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</si>
  <si>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</si>
  <si>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</si>
  <si>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</si>
  <si>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</si>
  <si>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</si>
  <si>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</si>
  <si>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</si>
  <si>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</si>
  <si>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</si>
  <si>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</si>
  <si>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</si>
  <si>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</si>
  <si>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</si>
  <si>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</si>
  <si>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</si>
  <si>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</si>
  <si>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</si>
  <si>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</si>
  <si>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</si>
  <si>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</si>
  <si>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</si>
  <si>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</si>
  <si>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</si>
  <si>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</si>
  <si>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</si>
  <si>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</si>
  <si>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</si>
  <si>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</si>
  <si>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</si>
  <si>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</si>
  <si>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</si>
  <si>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</si>
  <si>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</si>
  <si>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</si>
  <si>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</si>
  <si>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</si>
  <si>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</si>
  <si>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</si>
  <si>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</si>
  <si>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</si>
  <si>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</si>
  <si>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</si>
  <si>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</si>
  <si>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</si>
  <si>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</si>
  <si>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</si>
  <si>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</si>
  <si>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</si>
  <si>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</si>
  <si>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</si>
  <si>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</si>
  <si>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</si>
  <si>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</si>
  <si>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</si>
  <si>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</si>
  <si>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</si>
  <si>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</si>
  <si>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</si>
  <si>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</si>
  <si>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</si>
  <si>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</si>
  <si>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</si>
  <si>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</si>
  <si>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</si>
  <si>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</si>
  <si>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</si>
  <si>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</si>
  <si>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</si>
  <si>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</si>
  <si>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</si>
  <si>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</si>
  <si>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</si>
  <si>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</si>
  <si>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</si>
  <si>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</si>
  <si>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</si>
  <si>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</si>
  <si>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</si>
  <si>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</si>
  <si>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</si>
  <si>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</si>
  <si>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</si>
  <si>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</si>
  <si>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</si>
  <si>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</si>
  <si>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</si>
  <si>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</si>
  <si>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</si>
  <si>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</si>
  <si>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</si>
  <si>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</si>
  <si>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</si>
  <si>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</si>
  <si>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</si>
  <si>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</si>
  <si>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</si>
  <si>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</si>
  <si>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</si>
  <si>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</si>
  <si>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</si>
  <si>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</si>
  <si>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</si>
  <si>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</si>
  <si>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</si>
  <si>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</si>
  <si>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</si>
  <si>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</si>
  <si>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</si>
  <si>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</si>
  <si>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</si>
  <si>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</si>
  <si>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</si>
  <si>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</si>
  <si>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</si>
  <si>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</si>
  <si>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</si>
  <si>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</si>
  <si>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</si>
  <si>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</si>
  <si>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</si>
  <si>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</si>
  <si>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</si>
  <si>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</si>
  <si>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</si>
  <si>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</si>
  <si>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</si>
  <si>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</si>
  <si>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</si>
  <si>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</si>
  <si>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</si>
  <si>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</si>
  <si>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</si>
  <si>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</si>
  <si>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</si>
  <si>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</si>
  <si>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</si>
  <si>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</si>
  <si>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</si>
  <si>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</si>
  <si>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</si>
  <si>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</si>
  <si>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</si>
  <si>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</si>
  <si>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</si>
  <si>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</si>
  <si>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</si>
  <si>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</si>
  <si>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</si>
  <si>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</si>
  <si>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</si>
  <si>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</si>
  <si>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</si>
  <si>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</si>
  <si>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</si>
  <si>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</si>
  <si>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</si>
  <si>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</si>
  <si>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</si>
  <si>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</si>
  <si>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</si>
  <si>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</si>
  <si>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</si>
  <si>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</si>
  <si>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</si>
  <si>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</si>
  <si>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</si>
  <si>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</si>
  <si>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</si>
  <si>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</si>
  <si>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</si>
  <si>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</si>
  <si>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</si>
  <si>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</si>
  <si>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</si>
  <si>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</si>
  <si>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</si>
  <si>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</si>
  <si>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</si>
  <si>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</si>
  <si>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</si>
  <si>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</si>
  <si>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</si>
  <si>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</si>
  <si>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</si>
  <si>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</si>
  <si>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</si>
  <si>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</si>
  <si>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</si>
  <si>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</si>
  <si>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</si>
  <si>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</si>
  <si>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</si>
  <si>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</si>
  <si>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</si>
  <si>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</si>
  <si>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</si>
  <si>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</si>
  <si>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</si>
  <si>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</si>
  <si>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</si>
  <si>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</si>
  <si>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</si>
  <si>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</si>
  <si>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</si>
  <si>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</si>
  <si>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</si>
  <si>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</si>
  <si>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</si>
  <si>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</si>
  <si>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</si>
  <si>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</si>
  <si>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</si>
  <si>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</si>
  <si>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</si>
  <si>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</si>
  <si>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</si>
  <si>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</si>
  <si>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</si>
  <si>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</si>
  <si>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</si>
  <si>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</si>
  <si>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</si>
  <si>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</si>
  <si>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</si>
  <si>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</si>
  <si>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</si>
  <si>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</si>
  <si>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</si>
  <si>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</si>
  <si>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</si>
  <si>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</si>
  <si>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</si>
  <si>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</si>
  <si>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</si>
  <si>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</si>
  <si>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</si>
  <si>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</si>
  <si>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</si>
  <si>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</si>
  <si>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</si>
  <si>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</si>
  <si>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</si>
  <si>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</si>
  <si>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</si>
  <si>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</si>
  <si>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</si>
  <si>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</si>
  <si>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</si>
  <si>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</si>
  <si>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</si>
  <si>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</si>
  <si>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</si>
  <si>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</si>
  <si>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</si>
  <si>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</si>
  <si>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</si>
  <si>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</si>
  <si>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</si>
  <si>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</si>
  <si>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</si>
  <si>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</si>
  <si>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</si>
  <si>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</si>
  <si>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</si>
  <si>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</si>
  <si>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</si>
  <si>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</si>
  <si>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</si>
  <si>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</si>
  <si>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</si>
  <si>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</si>
  <si>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</si>
  <si>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</si>
  <si>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</si>
  <si>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</si>
  <si>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</si>
  <si>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</si>
  <si>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</si>
  <si>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</si>
  <si>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</si>
  <si>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</si>
  <si>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</si>
  <si>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</si>
  <si>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</si>
  <si>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</si>
  <si>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</si>
  <si>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</si>
  <si>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</si>
  <si>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</si>
  <si>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</si>
  <si>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</si>
  <si>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</si>
  <si>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</si>
  <si>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</si>
  <si>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</si>
  <si>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</si>
  <si>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</si>
  <si>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</si>
  <si>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</si>
  <si>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</si>
  <si>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</si>
  <si>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</si>
  <si>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</si>
  <si>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</si>
  <si>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</si>
  <si>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</si>
  <si>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</si>
  <si>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</si>
  <si>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</si>
  <si>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</si>
  <si>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</si>
  <si>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</si>
  <si>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</si>
  <si>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</si>
  <si>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</si>
  <si>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</si>
  <si>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</si>
  <si>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</si>
  <si>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</si>
  <si>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</si>
  <si>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</si>
  <si>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</si>
  <si>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</si>
  <si>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</si>
  <si>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</si>
  <si>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</si>
  <si>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</si>
  <si>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</si>
  <si>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</si>
  <si>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</si>
  <si>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</si>
  <si>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</si>
  <si>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</si>
  <si>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</si>
  <si>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</si>
  <si>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</si>
  <si>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</si>
  <si>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</si>
  <si>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</si>
  <si>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</si>
  <si>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</si>
  <si>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</si>
  <si>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</si>
  <si>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</si>
  <si>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</si>
  <si>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</si>
  <si>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</si>
  <si>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</si>
  <si>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</si>
  <si>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</si>
  <si>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</si>
  <si>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</si>
  <si>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</si>
  <si>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</si>
  <si>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</si>
  <si>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</si>
  <si>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</si>
  <si>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</si>
  <si>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</si>
  <si>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</si>
  <si>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</si>
  <si>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</si>
  <si>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</si>
  <si>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</si>
  <si>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</si>
  <si>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</si>
  <si>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</si>
  <si>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</si>
  <si>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</si>
  <si>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</si>
  <si>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</si>
  <si>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</si>
  <si>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</si>
  <si>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</si>
  <si>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</si>
  <si>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</si>
  <si>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</si>
  <si>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</si>
  <si>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</si>
  <si>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</si>
  <si>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</si>
  <si>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</si>
  <si>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</si>
  <si>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</si>
  <si>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</si>
  <si>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</si>
  <si>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</si>
  <si>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</si>
  <si>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</si>
  <si>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</si>
  <si>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</si>
  <si>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</si>
  <si>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</si>
  <si>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</si>
  <si>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</si>
  <si>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</si>
  <si>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</si>
  <si>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</si>
  <si>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</si>
  <si>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</si>
  <si>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</si>
  <si>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</si>
  <si>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</si>
  <si>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</si>
  <si>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</si>
  <si>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</si>
  <si>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</si>
  <si>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</si>
  <si>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</si>
  <si>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</si>
  <si>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</si>
  <si>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</si>
  <si>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</si>
  <si>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</si>
  <si>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</si>
  <si>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</si>
  <si>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</si>
  <si>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</si>
  <si>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</si>
  <si>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</si>
  <si>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</si>
  <si>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</si>
  <si>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</si>
  <si>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</si>
  <si>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</si>
  <si>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</si>
  <si>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</si>
  <si>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</si>
  <si>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</si>
  <si>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</si>
  <si>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</si>
  <si>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</si>
  <si>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</si>
  <si>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</si>
  <si>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</si>
  <si>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</si>
  <si>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</si>
  <si>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</si>
  <si>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</si>
  <si>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</si>
  <si>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</si>
  <si>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</si>
  <si>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</si>
  <si>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</si>
  <si>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</si>
  <si>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</si>
  <si>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</si>
  <si>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</si>
  <si>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</si>
  <si>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</si>
  <si>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</si>
  <si>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</si>
  <si>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</si>
  <si>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</si>
  <si>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</si>
  <si>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</si>
  <si>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</si>
  <si>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</si>
  <si>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</si>
  <si>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</si>
  <si>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</si>
  <si>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</si>
  <si>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</si>
  <si>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</si>
  <si>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</si>
  <si>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</si>
  <si>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</si>
  <si>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</si>
  <si>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</si>
  <si>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</si>
  <si>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</si>
  <si>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</si>
  <si>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</si>
  <si>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</si>
  <si>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</si>
  <si>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</si>
  <si>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</si>
  <si>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</si>
  <si>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</si>
  <si>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</si>
  <si>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</si>
  <si>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</si>
  <si>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</si>
  <si>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</si>
  <si>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</si>
  <si>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</si>
  <si>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</si>
  <si>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</si>
  <si>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</si>
  <si>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</si>
  <si>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</si>
  <si>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</si>
  <si>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</si>
  <si>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</si>
  <si>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</si>
  <si>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</si>
  <si>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</si>
  <si>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</si>
  <si>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</si>
  <si>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</si>
  <si>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</si>
  <si>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</si>
  <si>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</si>
  <si>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</si>
  <si>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</si>
  <si>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</si>
  <si>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</si>
  <si>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</si>
  <si>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</si>
  <si>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</si>
  <si>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</si>
  <si>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</si>
  <si>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</si>
  <si>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</si>
  <si>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</si>
  <si>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</si>
  <si>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</si>
  <si>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</si>
  <si>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</si>
  <si>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</si>
  <si>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</si>
  <si>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</si>
  <si>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</si>
  <si>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</si>
  <si>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</si>
  <si>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</si>
  <si>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</si>
  <si>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</si>
  <si>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</si>
  <si>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</si>
  <si>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</si>
  <si>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</si>
  <si>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</si>
  <si>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</si>
  <si>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</si>
  <si>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</si>
  <si>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</si>
  <si>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</si>
  <si>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</si>
  <si>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</si>
  <si>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</si>
  <si>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</si>
  <si>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</si>
  <si>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</si>
  <si>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</si>
  <si>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</si>
  <si>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</si>
  <si>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</si>
  <si>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</si>
  <si>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</si>
  <si>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</si>
  <si>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</si>
  <si>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</si>
  <si>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</si>
  <si>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</si>
  <si>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</si>
  <si>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</si>
  <si>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</si>
  <si>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</si>
  <si>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</si>
  <si>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</si>
  <si>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</si>
  <si>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</si>
  <si>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</si>
  <si>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</si>
  <si>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</si>
  <si>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</si>
  <si>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</si>
  <si>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</si>
  <si>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</si>
  <si>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</si>
  <si>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</si>
  <si>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</si>
  <si>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</si>
  <si>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</si>
  <si>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</si>
  <si>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</si>
  <si>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</si>
  <si>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</si>
  <si>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</si>
  <si>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</si>
  <si>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</si>
  <si>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</si>
  <si>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</si>
  <si>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</si>
  <si>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</si>
  <si>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</si>
  <si>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</si>
  <si>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</si>
  <si>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</si>
  <si>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</si>
  <si>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</si>
  <si>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</si>
  <si>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</si>
  <si>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</si>
  <si>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</si>
  <si>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</si>
  <si>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</si>
  <si>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</si>
  <si>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</si>
  <si>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</si>
  <si>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</si>
  <si>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</si>
  <si>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</si>
  <si>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</si>
  <si>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</si>
  <si>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</si>
  <si>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</si>
  <si>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</si>
  <si>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</si>
  <si>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</si>
  <si>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</si>
  <si>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</si>
  <si>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</si>
  <si>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</si>
  <si>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</si>
  <si>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</si>
  <si>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</si>
  <si>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</si>
  <si>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</si>
  <si>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</si>
  <si>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</si>
  <si>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</si>
  <si>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</si>
  <si>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</si>
  <si>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</si>
  <si>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</si>
  <si>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</si>
  <si>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</si>
  <si>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</si>
  <si>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</si>
  <si>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</si>
  <si>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</si>
  <si>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</si>
  <si>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</si>
  <si>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</si>
  <si>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</si>
  <si>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</si>
  <si>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</si>
  <si>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</si>
  <si>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</si>
  <si>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</si>
  <si>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</si>
  <si>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</si>
  <si>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</si>
  <si>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</si>
  <si>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</si>
  <si>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</si>
  <si>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</si>
  <si>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</si>
  <si>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</si>
  <si>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</si>
  <si>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</si>
  <si>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</si>
  <si>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</si>
  <si>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</si>
  <si>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</si>
  <si>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</si>
  <si>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</si>
  <si>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</si>
  <si>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</si>
  <si>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</si>
  <si>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</si>
  <si>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</si>
  <si>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</si>
  <si>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</si>
  <si>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</si>
  <si>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</si>
  <si>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</si>
  <si>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</si>
  <si>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</si>
  <si>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</si>
  <si>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</si>
  <si>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</si>
  <si>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</si>
  <si>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</si>
  <si>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</si>
  <si>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</si>
  <si>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</si>
  <si>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</si>
  <si>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</si>
  <si>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</si>
  <si>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</si>
  <si>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</si>
  <si>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</si>
  <si>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</si>
  <si>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</si>
  <si>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</si>
  <si>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</si>
  <si>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</si>
  <si>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</si>
  <si>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</si>
  <si>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</si>
  <si>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</si>
  <si>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</si>
  <si>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</si>
  <si>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</si>
  <si>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</si>
  <si>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</si>
  <si>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</si>
  <si>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</si>
  <si>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</si>
  <si>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</si>
  <si>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</si>
  <si>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</si>
  <si>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</si>
  <si>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</si>
  <si>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</si>
  <si>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</si>
  <si>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</si>
  <si>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</si>
  <si>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</si>
  <si>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</si>
  <si>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</si>
  <si>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</si>
  <si>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</si>
  <si>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</si>
  <si>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</si>
  <si>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</si>
  <si>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</si>
  <si>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</si>
  <si>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</si>
  <si>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</si>
  <si>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</si>
  <si>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</si>
  <si>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</si>
  <si>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</si>
  <si>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</si>
  <si>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</si>
  <si>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</si>
  <si>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</si>
  <si>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</si>
  <si>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</si>
  <si>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</si>
  <si>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</si>
  <si>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</si>
  <si>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</si>
  <si>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</si>
  <si>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</si>
  <si>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</si>
  <si>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</si>
  <si>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</si>
  <si>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</si>
  <si>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</si>
  <si>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</si>
  <si>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</si>
  <si>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</si>
  <si>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</si>
  <si>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</si>
  <si>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</si>
  <si>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</si>
  <si>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</si>
  <si>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</si>
  <si>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</si>
  <si>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</si>
  <si>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</si>
  <si>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</si>
  <si>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</si>
  <si>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</si>
  <si>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</si>
  <si>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</si>
  <si>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</si>
  <si>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</si>
  <si>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</si>
  <si>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</si>
  <si>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</si>
  <si>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</si>
  <si>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</si>
  <si>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</si>
  <si>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</si>
  <si>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</si>
  <si>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</si>
  <si>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</si>
  <si>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</si>
  <si>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</si>
  <si>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</si>
  <si>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</si>
  <si>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</si>
  <si>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</si>
  <si>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</si>
  <si>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</si>
  <si>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</si>
  <si>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</si>
  <si>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</si>
  <si>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</si>
  <si>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</si>
  <si>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</si>
  <si>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</si>
  <si>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</si>
  <si>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</si>
  <si>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</si>
  <si>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</si>
  <si>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</si>
  <si>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</si>
  <si>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</si>
  <si>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</si>
  <si>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</si>
  <si>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</si>
  <si>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</si>
  <si>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</si>
  <si>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</si>
  <si>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</si>
  <si>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</si>
  <si>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</si>
  <si>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</si>
  <si>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</si>
  <si>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</si>
  <si>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</si>
  <si>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</si>
  <si>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</si>
  <si>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</si>
  <si>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</si>
  <si>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</si>
  <si>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</si>
  <si>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</si>
  <si>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</si>
  <si>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</si>
  <si>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</si>
  <si>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</si>
  <si>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</si>
  <si>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</si>
  <si>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</si>
  <si>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</si>
  <si>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</si>
  <si>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</si>
  <si>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</si>
  <si>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</si>
  <si>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</si>
  <si>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</si>
  <si>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</si>
  <si>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</si>
  <si>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</si>
  <si>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</si>
  <si>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</si>
  <si>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</si>
  <si>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</si>
  <si>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</si>
  <si>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</si>
  <si>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</si>
  <si>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</si>
  <si>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</si>
  <si>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</si>
  <si>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</si>
  <si>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</si>
  <si>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</si>
  <si>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</si>
  <si>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</si>
  <si>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</si>
  <si>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</si>
  <si>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</si>
  <si>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</si>
  <si>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</si>
  <si>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</si>
  <si>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</si>
  <si>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</si>
  <si>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</si>
  <si>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</si>
  <si>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</si>
  <si>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</si>
  <si>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</si>
  <si>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</si>
  <si>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</si>
  <si>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</si>
  <si>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</si>
  <si>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</si>
  <si>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</si>
  <si>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</si>
  <si>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</si>
  <si>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</si>
  <si>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</si>
  <si>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</si>
  <si>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</si>
  <si>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</si>
  <si>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</si>
  <si>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</si>
  <si>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</si>
  <si>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</si>
  <si>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</si>
  <si>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</si>
  <si>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</si>
  <si>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</si>
  <si>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</si>
  <si>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</si>
  <si>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</si>
  <si>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</si>
  <si>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</si>
  <si>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</si>
  <si>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</si>
  <si>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</si>
  <si>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</si>
  <si>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</si>
  <si>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</si>
  <si>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</si>
  <si>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</si>
  <si>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</si>
  <si>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</si>
  <si>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</si>
  <si>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</si>
  <si>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</si>
  <si>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</si>
  <si>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</si>
  <si>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</si>
  <si>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</si>
  <si>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</si>
  <si>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</si>
  <si>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</si>
  <si>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</si>
  <si>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</si>
  <si>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</si>
  <si>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</si>
  <si>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</si>
  <si>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</si>
  <si>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</si>
  <si>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</si>
  <si>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</si>
  <si>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</si>
  <si>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</si>
  <si>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</si>
  <si>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</si>
  <si>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</si>
  <si>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</si>
  <si>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</si>
  <si>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</si>
  <si>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</si>
  <si>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</si>
  <si>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</si>
  <si>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</si>
  <si>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</si>
  <si>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</si>
  <si>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</si>
  <si>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</si>
  <si>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</si>
  <si>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</si>
  <si>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</si>
  <si>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</si>
  <si>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</si>
  <si>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</si>
  <si>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</si>
  <si>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</si>
  <si>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</si>
  <si>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</si>
  <si>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</si>
  <si>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</si>
  <si>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</si>
  <si>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</si>
  <si>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</si>
  <si>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</si>
  <si>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</si>
  <si>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</si>
  <si>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</si>
  <si>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</si>
  <si>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</si>
  <si>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</si>
  <si>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</si>
  <si>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</si>
  <si>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</si>
  <si>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</si>
  <si>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</si>
  <si>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</si>
  <si>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</si>
  <si>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</si>
  <si>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</si>
  <si>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</si>
  <si>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</si>
  <si>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</si>
  <si>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</si>
  <si>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</si>
  <si>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</si>
  <si>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</si>
  <si>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</si>
  <si>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</si>
  <si>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</si>
  <si>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</si>
  <si>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</si>
  <si>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</si>
  <si>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</si>
  <si>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</si>
  <si>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</si>
  <si>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</si>
  <si>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</si>
  <si>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</si>
  <si>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</si>
  <si>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</si>
  <si>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</si>
  <si>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</si>
  <si>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</si>
  <si>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</si>
  <si>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</si>
  <si>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</si>
  <si>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</si>
  <si>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</si>
  <si>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</si>
  <si>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</si>
  <si>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</si>
  <si>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</si>
  <si>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</si>
  <si>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</si>
  <si>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</si>
  <si>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</si>
  <si>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</si>
  <si>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</si>
  <si>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</si>
  <si>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</si>
  <si>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</si>
  <si>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</si>
  <si>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</si>
  <si>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</si>
  <si>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</si>
  <si>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</si>
  <si>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</si>
  <si>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</si>
  <si>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</si>
  <si>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</si>
  <si>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</si>
  <si>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</si>
  <si>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</si>
  <si>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</si>
  <si>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</si>
  <si>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</si>
  <si>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</si>
  <si>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</si>
  <si>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</si>
  <si>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</si>
  <si>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</si>
  <si>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</si>
  <si>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</si>
  <si>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</si>
  <si>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</si>
  <si>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</si>
  <si>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</si>
  <si>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</si>
  <si>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</si>
  <si>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</si>
  <si>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</si>
  <si>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</si>
  <si>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</si>
  <si>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</si>
  <si>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</si>
  <si>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</si>
  <si>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</si>
  <si>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</si>
  <si>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</si>
  <si>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</si>
  <si>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</si>
  <si>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</si>
  <si>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</si>
  <si>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</si>
  <si>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</si>
  <si>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</si>
  <si>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</si>
  <si>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</si>
  <si>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</si>
  <si>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</si>
  <si>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</si>
  <si>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</si>
  <si>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</si>
  <si>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</si>
  <si>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</si>
  <si>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</si>
  <si>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</si>
  <si>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</si>
  <si>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</si>
  <si>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</si>
  <si>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</si>
  <si>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</si>
  <si>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</si>
  <si>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</si>
  <si>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</si>
  <si>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</si>
  <si>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</si>
  <si>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</si>
  <si>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</si>
  <si>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</si>
  <si>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</si>
  <si>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</si>
  <si>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</si>
  <si>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</si>
  <si>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</si>
  <si>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</si>
  <si>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</si>
  <si>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</si>
  <si>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</si>
  <si>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</si>
  <si>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</si>
  <si>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</si>
  <si>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</si>
  <si>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</si>
  <si>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</si>
  <si>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</si>
  <si>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</si>
  <si>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</si>
  <si>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</si>
  <si>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</si>
  <si>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</si>
  <si>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</si>
  <si>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</si>
  <si>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</si>
  <si>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</si>
  <si>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</si>
  <si>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</si>
  <si>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</si>
  <si>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</si>
  <si>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</si>
  <si>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</si>
  <si>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</si>
  <si>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</si>
  <si>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</si>
  <si>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</si>
  <si>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</si>
  <si>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</si>
  <si>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</si>
  <si>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</si>
  <si>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</si>
  <si>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</si>
  <si>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</si>
  <si>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</si>
  <si>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</si>
  <si>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</si>
  <si>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</si>
  <si>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</si>
  <si>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</si>
  <si>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</si>
  <si>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</si>
  <si>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</si>
  <si>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</si>
  <si>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</si>
  <si>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</si>
  <si>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</si>
  <si>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</si>
  <si>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</si>
  <si>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</si>
  <si>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</si>
  <si>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</si>
  <si>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</si>
  <si>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</si>
  <si>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</si>
  <si>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</si>
  <si>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</si>
  <si>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</si>
  <si>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</si>
  <si>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</si>
  <si>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</si>
  <si>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</si>
  <si>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</si>
  <si>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</si>
  <si>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</si>
  <si>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</si>
  <si>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</si>
  <si>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</si>
  <si>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</si>
  <si>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</si>
  <si>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</si>
  <si>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</si>
  <si>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</si>
  <si>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</si>
  <si>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</si>
  <si>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</si>
  <si>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</si>
  <si>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</si>
  <si>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</si>
  <si>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</si>
  <si>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</si>
  <si>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</si>
  <si>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</si>
  <si>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</si>
  <si>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</si>
  <si>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</si>
  <si>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</si>
  <si>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</si>
  <si>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</si>
  <si>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</si>
  <si>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</si>
  <si>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</si>
  <si>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</si>
  <si>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</si>
  <si>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</si>
  <si>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</si>
  <si>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</si>
  <si>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</si>
  <si>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</si>
  <si>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</si>
  <si>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</si>
  <si>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</si>
  <si>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</si>
  <si>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</si>
  <si>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</si>
  <si>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</si>
  <si>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</si>
  <si>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</si>
  <si>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</si>
  <si>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</si>
  <si>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</si>
  <si>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</si>
  <si>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</si>
  <si>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</si>
  <si>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</si>
  <si>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</si>
  <si>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</si>
  <si>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</si>
  <si>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</si>
  <si>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</si>
  <si>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</si>
  <si>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</si>
  <si>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</si>
  <si>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</si>
  <si>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</si>
  <si>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</si>
  <si>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</si>
  <si>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</si>
  <si>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</si>
  <si>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</si>
  <si>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</si>
  <si>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</si>
  <si>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</si>
  <si>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</si>
  <si>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</si>
  <si>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</si>
  <si>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</si>
  <si>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</si>
  <si>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</si>
  <si>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</si>
  <si>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</si>
  <si>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</si>
  <si>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</si>
  <si>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</si>
  <si>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</si>
  <si>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</si>
  <si>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</si>
  <si>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</si>
  <si>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</si>
  <si>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</si>
  <si>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</si>
  <si>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</si>
  <si>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</si>
  <si>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</si>
  <si>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</si>
  <si>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</si>
  <si>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</si>
  <si>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</si>
  <si>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</si>
  <si>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</si>
  <si>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</si>
  <si>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</si>
  <si>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</si>
  <si>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</si>
  <si>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</si>
  <si>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</si>
  <si>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</si>
  <si>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</si>
  <si>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</si>
  <si>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</si>
  <si>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</si>
  <si>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</si>
  <si>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</si>
  <si>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</si>
  <si>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</si>
  <si>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</si>
  <si>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</si>
  <si>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</si>
  <si>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</si>
  <si>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</si>
  <si>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</si>
  <si>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</si>
  <si>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</si>
  <si>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</si>
  <si>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</si>
  <si>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</si>
  <si>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</si>
  <si>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</si>
  <si>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</si>
  <si>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</si>
  <si>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</si>
  <si>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</si>
  <si>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</si>
  <si>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</si>
  <si>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</si>
  <si>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</si>
  <si>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</si>
  <si>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</si>
  <si>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</si>
  <si>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</si>
  <si>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</si>
  <si>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</si>
  <si>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</si>
  <si>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</si>
  <si>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</si>
  <si>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</si>
  <si>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</si>
  <si>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</si>
  <si>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</si>
  <si>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</si>
  <si>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</si>
  <si>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</si>
  <si>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</si>
  <si>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</si>
  <si>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</si>
  <si>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</si>
  <si>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</si>
  <si>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</si>
  <si>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</si>
  <si>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</si>
  <si>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</si>
  <si>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</si>
  <si>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</si>
  <si>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</si>
  <si>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</si>
  <si>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</si>
  <si>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</si>
  <si>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</si>
  <si>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</si>
  <si>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</si>
  <si>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</si>
  <si>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</si>
  <si>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</si>
  <si>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</si>
  <si>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</si>
  <si>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</si>
  <si>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</si>
  <si>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</si>
  <si>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</si>
  <si>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</si>
  <si>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</si>
  <si>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</si>
  <si>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</si>
  <si>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</si>
  <si>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</si>
  <si>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</si>
  <si>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</si>
  <si>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</si>
  <si>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</si>
  <si>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</si>
  <si>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</si>
  <si>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</si>
  <si>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</si>
  <si>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</si>
  <si>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</si>
  <si>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</si>
  <si>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</si>
  <si>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</si>
  <si>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</si>
  <si>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</si>
  <si>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</si>
  <si>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</si>
  <si>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</si>
  <si>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</si>
  <si>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</si>
  <si>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</si>
  <si>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</si>
  <si>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</si>
  <si>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</si>
  <si>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</si>
  <si>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</si>
  <si>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</si>
  <si>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</si>
  <si>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</si>
  <si>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</si>
  <si>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</si>
  <si>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</si>
  <si>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</si>
  <si>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</si>
  <si>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</si>
  <si>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</si>
  <si>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</si>
  <si>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</si>
  <si>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</si>
  <si>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</si>
  <si>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</si>
  <si>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</si>
  <si>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</si>
  <si>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</si>
  <si>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</si>
  <si>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</si>
  <si>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</si>
  <si>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</si>
  <si>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</si>
  <si>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</si>
  <si>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</si>
  <si>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</si>
  <si>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</si>
  <si>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</si>
  <si>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</si>
  <si>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</si>
  <si>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</si>
  <si>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</si>
  <si>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</si>
  <si>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</si>
  <si>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</si>
  <si>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</si>
  <si>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</si>
  <si>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</si>
  <si>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</si>
  <si>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</si>
  <si>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</si>
  <si>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</si>
  <si>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</si>
  <si>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</si>
  <si>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</si>
  <si>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</si>
  <si>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</si>
  <si>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</si>
  <si>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</si>
  <si>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</si>
  <si>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</si>
  <si>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</si>
  <si>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</si>
  <si>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</si>
  <si>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</si>
  <si>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</si>
  <si>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</si>
  <si>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</si>
  <si>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</si>
  <si>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</si>
  <si>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</si>
  <si>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</si>
  <si>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</si>
  <si>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</si>
  <si>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</si>
  <si>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</si>
  <si>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</si>
  <si>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</si>
  <si>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</si>
  <si>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</si>
  <si>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</si>
  <si>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</si>
  <si>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</si>
  <si>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</si>
  <si>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</si>
  <si>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</si>
  <si>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</si>
  <si>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</si>
  <si>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</si>
  <si>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</si>
  <si>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</si>
  <si>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</si>
  <si>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</si>
  <si>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</si>
  <si>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</si>
  <si>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</si>
  <si>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</si>
  <si>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</si>
  <si>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</si>
  <si>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</si>
  <si>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</si>
  <si>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</si>
  <si>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</si>
  <si>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</si>
  <si>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</si>
  <si>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</si>
  <si>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</si>
  <si>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</si>
  <si>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</si>
  <si>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</si>
  <si>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</si>
  <si>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</si>
  <si>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</si>
  <si>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</si>
  <si>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</si>
  <si>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</si>
  <si>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</si>
  <si>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</si>
  <si>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</si>
  <si>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</si>
  <si>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</si>
  <si>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</si>
  <si>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</si>
  <si>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</si>
  <si>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</si>
  <si>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</si>
  <si>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</si>
  <si>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</si>
  <si>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</si>
  <si>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</si>
  <si>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</si>
  <si>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</si>
  <si>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</si>
  <si>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</si>
  <si>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</si>
  <si>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</si>
  <si>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</si>
  <si>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</si>
  <si>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</si>
  <si>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</si>
  <si>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</si>
  <si>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</si>
  <si>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</si>
  <si>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</si>
  <si>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</si>
  <si>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</si>
  <si>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</si>
  <si>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</si>
  <si>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</si>
  <si>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</si>
  <si>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</si>
  <si>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</si>
  <si>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</si>
  <si>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</si>
  <si>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</si>
  <si>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</si>
  <si>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</si>
  <si>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</si>
  <si>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</si>
  <si>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</si>
  <si>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</si>
  <si>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</si>
  <si>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</si>
  <si>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</si>
  <si>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</si>
  <si>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</si>
  <si>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</si>
  <si>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</si>
  <si>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</si>
  <si>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</si>
  <si>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</si>
  <si>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</si>
  <si>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</si>
  <si>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</si>
  <si>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</si>
  <si>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</si>
  <si>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</si>
  <si>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</si>
  <si>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</si>
  <si>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</si>
  <si>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</si>
  <si>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</si>
  <si>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</si>
  <si>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</si>
  <si>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</si>
  <si>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</si>
  <si>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</si>
  <si>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</si>
  <si>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</si>
  <si>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</si>
  <si>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</si>
  <si>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</si>
  <si>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</si>
  <si>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</si>
  <si>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</si>
  <si>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</si>
  <si>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</si>
  <si>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</si>
  <si>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</si>
  <si>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</si>
  <si>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</si>
  <si>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</si>
  <si>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</si>
  <si>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</si>
  <si>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</si>
  <si>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</si>
  <si>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</si>
  <si>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</si>
  <si>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</si>
  <si>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</si>
  <si>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</si>
  <si>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</si>
  <si>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</si>
  <si>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</si>
  <si>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</si>
  <si>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</si>
  <si>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</si>
  <si>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</si>
  <si>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</si>
  <si>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</si>
  <si>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</si>
  <si>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</si>
  <si>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</si>
  <si>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</si>
  <si>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</si>
  <si>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</si>
  <si>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</si>
  <si>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</si>
  <si>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</si>
  <si>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</si>
  <si>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</si>
  <si>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</si>
  <si>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</si>
  <si>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</si>
  <si>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</si>
  <si>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</si>
  <si>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</si>
  <si>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</si>
  <si>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</si>
  <si>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</si>
  <si>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</si>
  <si>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</si>
  <si>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</si>
  <si>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</si>
  <si>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</si>
  <si>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</si>
  <si>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</si>
  <si>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</si>
  <si>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</si>
  <si>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</si>
  <si>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</si>
  <si>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</si>
  <si>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</si>
  <si>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</si>
  <si>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</si>
  <si>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</si>
  <si>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</si>
  <si>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</si>
  <si>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</si>
  <si>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</si>
  <si>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</si>
  <si>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</si>
  <si>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</si>
  <si>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</si>
  <si>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</si>
  <si>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</si>
  <si>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</si>
  <si>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</si>
  <si>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</si>
  <si>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</si>
  <si>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</si>
  <si>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</si>
  <si>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</si>
  <si>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</si>
  <si>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</si>
  <si>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</si>
  <si>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</si>
  <si>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</si>
  <si>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</si>
  <si>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</si>
  <si>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</si>
  <si>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</si>
  <si>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</si>
  <si>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</si>
  <si>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</si>
  <si>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</si>
  <si>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</si>
  <si>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</si>
  <si>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</si>
  <si>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</si>
  <si>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</si>
  <si>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</si>
  <si>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</si>
  <si>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</si>
  <si>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</si>
  <si>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</si>
  <si>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</si>
  <si>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</si>
  <si>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</si>
  <si>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</si>
  <si>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</si>
  <si>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</si>
  <si>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</si>
  <si>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</si>
  <si>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</si>
  <si>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</si>
  <si>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</si>
  <si>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</si>
  <si>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</si>
  <si>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</si>
  <si>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</si>
  <si>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</si>
  <si>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</si>
  <si>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</si>
  <si>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</si>
  <si>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</si>
  <si>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</si>
  <si>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</si>
  <si>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</si>
  <si>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</si>
  <si>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</si>
  <si>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</si>
  <si>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</si>
  <si>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</si>
  <si>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</si>
  <si>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</si>
  <si>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</si>
  <si>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</si>
  <si>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</si>
  <si>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</si>
  <si>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</si>
  <si>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</si>
  <si>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</si>
  <si>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</si>
  <si>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</si>
  <si>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</si>
  <si>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</si>
  <si>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</si>
  <si>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</si>
  <si>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</si>
  <si>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</si>
  <si>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</si>
  <si>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</si>
  <si>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</si>
  <si>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</si>
  <si>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</si>
  <si>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</si>
  <si>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</si>
  <si>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</si>
  <si>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</si>
  <si>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</si>
  <si>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</si>
  <si>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</si>
  <si>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</si>
  <si>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</si>
  <si>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</si>
  <si>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</si>
  <si>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</si>
  <si>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</si>
  <si>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</si>
  <si>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</si>
  <si>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</si>
  <si>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</si>
  <si>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</si>
  <si>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</si>
  <si>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</si>
  <si>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</si>
  <si>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</si>
  <si>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</si>
  <si>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</si>
  <si>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</si>
  <si>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</si>
  <si>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</si>
  <si>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</si>
  <si>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</si>
  <si>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</si>
  <si>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</si>
  <si>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</si>
  <si>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</si>
  <si>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</si>
  <si>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</si>
  <si>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</si>
  <si>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</si>
  <si>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</si>
  <si>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</si>
  <si>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</si>
  <si>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</si>
  <si>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</si>
  <si>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</si>
  <si>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</si>
  <si>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</si>
  <si>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</si>
  <si>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</si>
  <si>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</si>
  <si>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</si>
  <si>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</si>
  <si>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</si>
  <si>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</si>
  <si>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</si>
  <si>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</si>
  <si>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</si>
  <si>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</si>
  <si>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</si>
  <si>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</si>
  <si>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</si>
  <si>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</si>
  <si>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</si>
  <si>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</si>
  <si>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</si>
  <si>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</si>
  <si>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</si>
  <si>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</si>
  <si>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</si>
  <si>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</si>
  <si>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</si>
  <si>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</si>
  <si>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</si>
  <si>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</si>
  <si>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</si>
  <si>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</si>
  <si>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</si>
  <si>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</si>
  <si>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</si>
  <si>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</si>
  <si>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</si>
  <si>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</si>
  <si>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</si>
  <si>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</si>
  <si>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</si>
  <si>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</si>
  <si>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</si>
  <si>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</si>
  <si>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</si>
  <si>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</si>
  <si>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</si>
  <si>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</si>
  <si>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</si>
  <si>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</si>
  <si>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</si>
  <si>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</si>
  <si>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</si>
  <si>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</si>
  <si>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</si>
  <si>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</si>
  <si>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</si>
  <si>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</si>
  <si>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</si>
  <si>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</si>
  <si>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</si>
  <si>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</si>
  <si>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</si>
  <si>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</si>
  <si>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</si>
  <si>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</si>
  <si>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</si>
  <si>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</si>
  <si>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</si>
  <si>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</si>
  <si>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</si>
  <si>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</si>
  <si>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</si>
  <si>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</si>
  <si>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</si>
  <si>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</si>
  <si>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</si>
  <si>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</si>
  <si>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</si>
  <si>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</si>
  <si>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</si>
  <si>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</si>
  <si>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</si>
  <si>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</si>
  <si>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</si>
  <si>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</si>
  <si>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</si>
  <si>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</si>
  <si>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</si>
  <si>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</si>
  <si>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</si>
  <si>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</si>
  <si>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</si>
  <si>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</si>
  <si>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</si>
  <si>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</si>
  <si>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</si>
  <si>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</si>
  <si>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</si>
  <si>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</si>
  <si>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</si>
  <si>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</si>
  <si>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</si>
  <si>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</si>
  <si>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</si>
  <si>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</si>
  <si>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</si>
  <si>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</si>
  <si>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</si>
  <si>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</si>
  <si>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</si>
  <si>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</si>
  <si>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</si>
  <si>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</si>
  <si>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</si>
  <si>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</si>
  <si>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</si>
  <si>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</si>
  <si>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</si>
  <si>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</si>
  <si>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</si>
  <si>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</si>
  <si>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</si>
  <si>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</si>
  <si>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</si>
  <si>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</si>
  <si>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</si>
  <si>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</si>
  <si>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</si>
  <si>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</si>
  <si>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</si>
  <si>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</si>
  <si>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</si>
  <si>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</si>
  <si>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</si>
  <si>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</si>
  <si>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</si>
  <si>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</si>
  <si>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</si>
  <si>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</si>
  <si>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</si>
  <si>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</si>
  <si>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</si>
  <si>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</si>
  <si>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</si>
  <si>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</si>
  <si>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</si>
  <si>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</si>
  <si>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</si>
  <si>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</si>
  <si>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</si>
  <si>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</si>
  <si>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</si>
  <si>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</si>
  <si>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</si>
  <si>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</si>
  <si>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</si>
  <si>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</si>
  <si>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</si>
  <si>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</si>
  <si>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</si>
  <si>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</si>
  <si>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</si>
  <si>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</si>
  <si>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</si>
  <si>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</si>
  <si>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</si>
  <si>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</si>
  <si>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</si>
  <si>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</si>
  <si>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</si>
  <si>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</si>
  <si>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</si>
  <si>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</si>
  <si>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</si>
  <si>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</si>
  <si>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</si>
  <si>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</si>
  <si>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</si>
  <si>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</si>
  <si>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</si>
  <si>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</si>
  <si>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</si>
  <si>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</si>
  <si>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</si>
  <si>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</si>
  <si>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</si>
  <si>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</si>
  <si>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</si>
  <si>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</si>
  <si>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</si>
  <si>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</si>
  <si>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</si>
  <si>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</si>
  <si>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</si>
  <si>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</si>
  <si>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</si>
  <si>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</si>
  <si>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</si>
  <si>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</si>
  <si>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</si>
  <si>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</si>
  <si>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</si>
  <si>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</si>
  <si>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</si>
  <si>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</si>
  <si>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</si>
  <si>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</si>
  <si>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</si>
  <si>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</si>
  <si>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</si>
  <si>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</si>
  <si>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</si>
  <si>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</si>
  <si>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</si>
  <si>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</si>
  <si>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</si>
  <si>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</si>
  <si>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</si>
  <si>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</si>
  <si>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</si>
  <si>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</si>
  <si>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</si>
  <si>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</si>
  <si>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</si>
  <si>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</si>
  <si>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</si>
  <si>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</si>
  <si>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</si>
  <si>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</si>
  <si>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</si>
  <si>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</si>
  <si>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</si>
  <si>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</si>
  <si>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</si>
  <si>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</si>
  <si>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</si>
  <si>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</si>
  <si>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</si>
  <si>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</si>
  <si>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</si>
  <si>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</si>
  <si>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</si>
  <si>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</si>
  <si>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</si>
  <si>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</si>
  <si>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</si>
  <si>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</si>
  <si>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</si>
  <si>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</si>
  <si>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</si>
  <si>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</si>
  <si>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</si>
  <si>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</si>
  <si>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</si>
  <si>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</si>
  <si>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</si>
  <si>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</si>
  <si>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</si>
  <si>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</si>
  <si>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</si>
  <si>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</si>
  <si>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</si>
  <si>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</si>
  <si>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</si>
  <si>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</si>
  <si>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</si>
  <si>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</si>
  <si>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</si>
  <si>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</si>
  <si>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</si>
  <si>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</si>
  <si>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</si>
  <si>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</si>
  <si>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</si>
  <si>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</si>
  <si>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</si>
  <si>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</si>
  <si>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</si>
  <si>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</si>
  <si>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</si>
  <si>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</si>
  <si>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</si>
  <si>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</si>
  <si>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</si>
  <si>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</si>
  <si>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</si>
  <si>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</si>
  <si>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</si>
  <si>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</si>
  <si>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</si>
  <si>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</si>
  <si>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</si>
  <si>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</si>
  <si>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</si>
  <si>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</si>
  <si>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</si>
  <si>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</si>
  <si>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</si>
  <si>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</si>
  <si>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</si>
  <si>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</si>
  <si>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</si>
  <si>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</si>
  <si>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</si>
  <si>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</si>
  <si>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</si>
  <si>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</si>
  <si>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</si>
  <si>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</si>
  <si>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</si>
  <si>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</si>
  <si>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</si>
  <si>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</si>
  <si>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</si>
  <si>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</si>
  <si>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</si>
  <si>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</si>
  <si>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</si>
  <si>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</si>
  <si>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</si>
  <si>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</si>
  <si>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</si>
  <si>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</si>
  <si>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</si>
  <si>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</si>
  <si>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</si>
  <si>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</si>
  <si>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</si>
  <si>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</si>
  <si>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</si>
  <si>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</si>
  <si>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</si>
  <si>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</si>
  <si>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</si>
  <si>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</si>
  <si>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</si>
  <si>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</si>
  <si>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</si>
  <si>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</si>
  <si>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</si>
  <si>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</si>
  <si>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</si>
  <si>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</si>
  <si>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</si>
  <si>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</si>
  <si>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</si>
  <si>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</si>
  <si>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</si>
  <si>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</si>
  <si>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</si>
  <si>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</si>
  <si>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</si>
  <si>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</si>
  <si>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</si>
  <si>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</si>
  <si>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</si>
  <si>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</si>
  <si>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</si>
  <si>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</si>
  <si>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</si>
  <si>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</si>
  <si>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</si>
  <si>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</si>
  <si>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</si>
  <si>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</si>
  <si>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</si>
  <si>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</si>
  <si>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</si>
  <si>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</si>
  <si>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</si>
  <si>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</si>
  <si>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</si>
  <si>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</si>
  <si>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</si>
  <si>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</si>
  <si>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</si>
  <si>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</si>
  <si>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</si>
  <si>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</si>
  <si>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</si>
  <si>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</si>
  <si>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</si>
  <si>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</si>
  <si>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</si>
  <si>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</si>
  <si>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</si>
  <si>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</si>
  <si>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</si>
  <si>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</si>
  <si>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</si>
  <si>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</si>
  <si>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</si>
  <si>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</si>
  <si>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</si>
  <si>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</si>
  <si>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</si>
  <si>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</si>
  <si>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</si>
  <si>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</si>
  <si>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</si>
  <si>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</si>
  <si>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</si>
  <si>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</si>
  <si>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</si>
  <si>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</si>
  <si>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</si>
  <si>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</si>
  <si>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</si>
  <si>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</si>
  <si>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</si>
  <si>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</si>
  <si>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</si>
  <si>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</si>
  <si>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</si>
  <si>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</si>
  <si>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</si>
  <si>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</si>
  <si>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</si>
  <si>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</si>
  <si>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</si>
  <si>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</si>
  <si>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</si>
  <si>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</si>
  <si>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</si>
  <si>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</si>
  <si>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</si>
  <si>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</si>
  <si>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</si>
  <si>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</si>
  <si>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</si>
  <si>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</si>
  <si>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</si>
  <si>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</si>
  <si>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</si>
  <si>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</si>
  <si>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</si>
  <si>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</si>
  <si>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</si>
  <si>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</si>
  <si>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</si>
  <si>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</si>
  <si>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</si>
  <si>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</si>
  <si>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</si>
  <si>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</si>
  <si>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</si>
  <si>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</si>
  <si>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</si>
  <si>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</si>
  <si>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</si>
  <si>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</si>
  <si>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</si>
  <si>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</si>
  <si>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</si>
  <si>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</si>
  <si>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</si>
  <si>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</si>
  <si>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</si>
  <si>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</si>
  <si>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</si>
  <si>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</si>
  <si>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</si>
  <si>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</si>
  <si>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</si>
  <si>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</si>
  <si>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</si>
  <si>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</si>
  <si>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</si>
  <si>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</si>
  <si>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</si>
  <si>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</si>
  <si>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</si>
  <si>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</si>
  <si>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</si>
  <si>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</si>
  <si>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</si>
  <si>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</si>
  <si>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</si>
  <si>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</si>
  <si>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</si>
  <si>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</si>
  <si>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</si>
  <si>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</si>
  <si>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</si>
  <si>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</si>
  <si>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</si>
  <si>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</si>
  <si>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</si>
  <si>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</si>
  <si>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</si>
  <si>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</si>
  <si>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</si>
  <si>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</si>
  <si>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</si>
  <si>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</si>
  <si>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</si>
  <si>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</si>
  <si>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</si>
  <si>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</si>
  <si>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</si>
  <si>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</si>
  <si>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</si>
  <si>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</si>
  <si>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</si>
  <si>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</si>
  <si>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</si>
  <si>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</si>
  <si>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</si>
  <si>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</si>
  <si>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</si>
  <si>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</si>
  <si>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</si>
  <si>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</si>
  <si>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</si>
  <si>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</si>
  <si>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</si>
  <si>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</si>
  <si>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</si>
  <si>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</si>
  <si>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</si>
  <si>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</si>
  <si>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</si>
  <si>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</si>
  <si>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</si>
  <si>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</si>
  <si>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</si>
  <si>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</si>
  <si>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</si>
  <si>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</si>
  <si>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</si>
  <si>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</si>
  <si>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</si>
  <si>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</si>
  <si>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</si>
  <si>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</si>
  <si>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</si>
  <si>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</si>
  <si>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</si>
  <si>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</si>
  <si>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</si>
  <si>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</si>
  <si>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</si>
  <si>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</si>
  <si>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</si>
  <si>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</si>
  <si>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</si>
  <si>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</si>
  <si>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</si>
  <si>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</si>
  <si>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</si>
  <si>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</si>
  <si>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</si>
  <si>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</si>
  <si>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</si>
  <si>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</si>
  <si>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</si>
  <si>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</si>
  <si>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</si>
  <si>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</si>
  <si>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</si>
  <si>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</si>
  <si>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</si>
  <si>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</si>
  <si>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</si>
  <si>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</si>
  <si>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</si>
  <si>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</si>
  <si>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</si>
  <si>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</si>
  <si>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</si>
  <si>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</si>
  <si>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</si>
  <si>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</si>
  <si>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</si>
  <si>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</si>
  <si>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</si>
  <si>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</si>
  <si>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</si>
  <si>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</si>
  <si>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</si>
  <si>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</si>
  <si>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</si>
  <si>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</si>
  <si>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</si>
  <si>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</si>
  <si>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</si>
  <si>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</si>
  <si>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</si>
  <si>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</si>
  <si>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</si>
  <si>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</si>
  <si>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</si>
  <si>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</si>
  <si>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</si>
  <si>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</si>
  <si>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</si>
  <si>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</si>
  <si>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</si>
  <si>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</si>
  <si>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</si>
  <si>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</si>
  <si>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</si>
  <si>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</si>
  <si>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</si>
  <si>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</si>
  <si>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</si>
  <si>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</si>
  <si>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</si>
  <si>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</si>
  <si>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</si>
  <si>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</si>
  <si>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</si>
  <si>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</si>
  <si>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</si>
  <si>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</si>
  <si>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</si>
  <si>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</si>
  <si>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</si>
  <si>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</si>
  <si>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</si>
  <si>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</si>
  <si>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</si>
  <si>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</si>
  <si>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</si>
  <si>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</si>
  <si>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</si>
  <si>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</si>
  <si>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</si>
  <si>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</si>
  <si>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</si>
  <si>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</si>
  <si>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</si>
  <si>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</si>
  <si>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</si>
  <si>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</si>
  <si>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</si>
  <si>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</si>
  <si>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</si>
  <si>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</si>
  <si>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</si>
  <si>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</si>
  <si>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</si>
  <si>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</si>
  <si>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</si>
  <si>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</si>
  <si>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</si>
  <si>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</si>
  <si>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</si>
  <si>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</si>
  <si>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</si>
  <si>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</si>
  <si>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</si>
  <si>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</si>
  <si>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</si>
  <si>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</si>
  <si>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</si>
  <si>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</si>
  <si>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</si>
  <si>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</si>
  <si>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</si>
  <si>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</si>
  <si>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</si>
  <si>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</si>
  <si>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</si>
  <si>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</si>
  <si>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</si>
  <si>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</si>
  <si>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</si>
  <si>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</si>
  <si>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</si>
  <si>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</si>
  <si>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</si>
  <si>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</si>
  <si>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</si>
  <si>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</si>
  <si>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</si>
  <si>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</si>
  <si>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</si>
  <si>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</si>
  <si>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</si>
  <si>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</si>
  <si>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</si>
  <si>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</si>
  <si>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</si>
  <si>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</si>
  <si>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</si>
  <si>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</si>
  <si>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</si>
  <si>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</si>
  <si>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</si>
  <si>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</si>
  <si>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</si>
  <si>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</si>
  <si>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</si>
  <si>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</si>
  <si>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</si>
  <si>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</si>
  <si>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</si>
  <si>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</si>
  <si>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</si>
  <si>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</si>
  <si>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</si>
  <si>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</si>
  <si>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</si>
  <si>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</si>
  <si>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</si>
  <si>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</si>
  <si>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</si>
  <si>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</si>
  <si>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</si>
  <si>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</si>
  <si>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</si>
  <si>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</si>
  <si>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</si>
  <si>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</si>
  <si>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</si>
  <si>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</si>
  <si>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</si>
  <si>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</si>
  <si>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</si>
  <si>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</si>
  <si>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</si>
  <si>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</si>
  <si>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</si>
  <si>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</si>
  <si>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</si>
  <si>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</si>
  <si>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</si>
  <si>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</si>
  <si>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</si>
  <si>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</si>
  <si>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</si>
  <si>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</si>
  <si>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</si>
  <si>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</si>
  <si>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</si>
  <si>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</si>
  <si>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</si>
  <si>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</si>
  <si>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</si>
  <si>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</si>
  <si>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</si>
  <si>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</si>
  <si>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</si>
  <si>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</si>
  <si>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</si>
  <si>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</si>
  <si>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</si>
  <si>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</si>
  <si>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</si>
  <si>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</si>
  <si>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</si>
  <si>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</si>
  <si>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</si>
  <si>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</si>
  <si>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</si>
  <si>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</si>
  <si>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</si>
  <si>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</si>
  <si>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</si>
  <si>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</si>
  <si>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</si>
  <si>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</si>
  <si>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</si>
  <si>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</si>
  <si>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</si>
  <si>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</si>
  <si>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</si>
  <si>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</si>
  <si>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</si>
  <si>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</si>
  <si>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</si>
  <si>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</si>
  <si>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</si>
  <si>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</si>
  <si>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</si>
  <si>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</si>
  <si>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</si>
  <si>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</si>
  <si>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</si>
  <si>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</si>
  <si>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</si>
  <si>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</si>
  <si>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</si>
  <si>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</si>
  <si>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</si>
  <si>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</si>
  <si>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</si>
  <si>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</si>
  <si>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</si>
  <si>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</si>
  <si>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</si>
  <si>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</si>
  <si>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</si>
  <si>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</si>
  <si>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</si>
  <si>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</si>
  <si>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</si>
  <si>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</si>
  <si>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</si>
  <si>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</si>
  <si>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</si>
  <si>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</si>
  <si>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</si>
  <si>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</si>
  <si>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</si>
  <si>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</si>
  <si>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</si>
  <si>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</si>
  <si>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</si>
  <si>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</si>
  <si>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</si>
  <si>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</si>
  <si>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</si>
  <si>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</si>
  <si>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</si>
  <si>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</si>
  <si>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</si>
  <si>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</si>
  <si>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</si>
  <si>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</si>
  <si>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</si>
  <si>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</si>
  <si>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</si>
  <si>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</si>
  <si>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</si>
  <si>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</si>
  <si>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</si>
  <si>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</si>
  <si>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</si>
  <si>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</si>
  <si>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</si>
  <si>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</si>
  <si>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</si>
  <si>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</si>
  <si>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</si>
  <si>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</si>
  <si>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</si>
  <si>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</si>
  <si>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</si>
  <si>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</si>
  <si>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</si>
  <si>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</si>
  <si>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</si>
  <si>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</si>
  <si>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</si>
  <si>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</si>
  <si>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</si>
  <si>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</si>
  <si>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</si>
  <si>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</si>
  <si>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</si>
  <si>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</si>
  <si>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</si>
  <si>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</si>
  <si>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</si>
  <si>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</si>
  <si>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</si>
  <si>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</si>
  <si>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</si>
  <si>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</si>
  <si>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</si>
  <si>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</si>
  <si>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</si>
  <si>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</si>
  <si>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</si>
  <si>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</si>
  <si>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</si>
  <si>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</si>
  <si>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</si>
  <si>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</si>
  <si>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</si>
  <si>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</si>
  <si>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</si>
  <si>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</si>
  <si>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</si>
  <si>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</si>
  <si>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</si>
  <si>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</si>
  <si>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</si>
  <si>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</si>
  <si>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</si>
  <si>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</si>
  <si>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</si>
  <si>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</si>
  <si>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</si>
  <si>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</si>
  <si>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</si>
  <si>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</si>
  <si>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</si>
  <si>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</si>
  <si>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</si>
  <si>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</si>
  <si>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</si>
  <si>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</si>
  <si>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</si>
  <si>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</si>
  <si>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</si>
  <si>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</si>
  <si>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</si>
  <si>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</si>
  <si>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</si>
  <si>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</si>
  <si>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</si>
  <si>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</si>
  <si>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</si>
  <si>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</si>
  <si>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</si>
  <si>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</si>
  <si>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</si>
  <si>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</si>
  <si>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</si>
  <si>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</si>
  <si>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</si>
  <si>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</si>
  <si>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</si>
  <si>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</si>
  <si>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</si>
  <si>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</si>
  <si>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</si>
  <si>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</si>
  <si>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</si>
  <si>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</si>
  <si>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</si>
  <si>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</si>
  <si>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</si>
  <si>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</si>
  <si>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</si>
  <si>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</si>
  <si>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</si>
  <si>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</si>
  <si>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</si>
  <si>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</si>
  <si>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</si>
  <si>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</si>
  <si>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</si>
  <si>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</si>
  <si>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</si>
  <si>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</si>
  <si>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</si>
  <si>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</si>
  <si>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</si>
  <si>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</si>
  <si>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</si>
  <si>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</si>
  <si>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</si>
  <si>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</si>
  <si>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</si>
  <si>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</si>
  <si>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</si>
  <si>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</si>
  <si>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</si>
  <si>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</si>
  <si>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</si>
  <si>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</si>
  <si>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</si>
  <si>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</si>
  <si>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</si>
  <si>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</si>
  <si>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</si>
  <si>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</si>
  <si>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</si>
  <si>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</si>
  <si>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</si>
  <si>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</si>
  <si>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</si>
  <si>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</si>
  <si>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</si>
  <si>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</si>
  <si>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</si>
  <si>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</si>
  <si>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</si>
  <si>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</si>
  <si>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</si>
  <si>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</si>
  <si>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</si>
  <si>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</si>
  <si>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</si>
  <si>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</si>
  <si>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</si>
  <si>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</si>
  <si>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</si>
  <si>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</si>
  <si>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</si>
  <si>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</si>
  <si>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</si>
  <si>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</si>
  <si>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</si>
  <si>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</si>
  <si>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</si>
  <si>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</si>
  <si>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</si>
  <si>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</si>
  <si>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</si>
  <si>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</si>
  <si>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</si>
  <si>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</si>
  <si>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</si>
  <si>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</si>
  <si>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</si>
  <si>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</si>
  <si>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</si>
  <si>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</si>
  <si>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</si>
  <si>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</si>
  <si>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</si>
  <si>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</si>
  <si>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</si>
  <si>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</si>
  <si>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</si>
  <si>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</si>
  <si>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</si>
  <si>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</si>
  <si>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</si>
  <si>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</si>
  <si>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</si>
  <si>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</si>
  <si>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</si>
  <si>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</si>
  <si>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</si>
  <si>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</si>
  <si>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</si>
  <si>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</si>
  <si>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</si>
  <si>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</si>
  <si>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</si>
  <si>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</si>
  <si>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</si>
  <si>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</si>
  <si>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</si>
  <si>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</si>
  <si>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</si>
  <si>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</si>
  <si>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</si>
  <si>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</si>
  <si>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</si>
  <si>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</si>
  <si>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</si>
  <si>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</si>
  <si>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</si>
  <si>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</si>
  <si>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</si>
  <si>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</si>
  <si>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</si>
  <si>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</si>
  <si>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</si>
  <si>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</si>
  <si>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</si>
  <si>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</si>
  <si>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</si>
  <si>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</si>
  <si>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</si>
  <si>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</si>
  <si>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</si>
  <si>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</si>
  <si>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</si>
  <si>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</si>
  <si>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</si>
  <si>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</si>
  <si>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</si>
  <si>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</si>
  <si>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</si>
  <si>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</si>
  <si>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</si>
  <si>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</si>
  <si>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</si>
  <si>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</si>
  <si>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</si>
  <si>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</si>
  <si>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</si>
  <si>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</si>
  <si>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</si>
  <si>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</si>
  <si>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</si>
  <si>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</si>
  <si>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</si>
  <si>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</si>
  <si>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</si>
  <si>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</si>
  <si>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</si>
  <si>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</si>
  <si>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</si>
  <si>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</si>
  <si>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</si>
  <si>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</si>
  <si>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</si>
  <si>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</si>
  <si>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</si>
  <si>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</si>
  <si>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</si>
  <si>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</si>
  <si>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</si>
  <si>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</si>
  <si>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</si>
  <si>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</si>
  <si>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</si>
  <si>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</si>
  <si>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</si>
  <si>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</si>
  <si>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</si>
  <si>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</si>
  <si>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</si>
  <si>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</si>
  <si>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</si>
  <si>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</si>
  <si>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</si>
  <si>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</si>
  <si>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</si>
  <si>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</si>
  <si>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</si>
  <si>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</si>
  <si>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</si>
  <si>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</si>
  <si>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</si>
  <si>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</si>
  <si>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</si>
  <si>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</si>
  <si>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</si>
  <si>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</si>
  <si>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</si>
  <si>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</si>
  <si>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</si>
  <si>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</si>
  <si>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</si>
  <si>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</si>
  <si>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</si>
  <si>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</si>
  <si>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</si>
  <si>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</si>
  <si>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</si>
  <si>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</si>
  <si>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</si>
  <si>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</si>
  <si>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</si>
  <si>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</si>
  <si>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</si>
  <si>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</si>
  <si>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</si>
  <si>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</si>
  <si>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</si>
  <si>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</si>
  <si>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</si>
  <si>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</si>
  <si>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</si>
  <si>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</si>
  <si>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</si>
  <si>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</si>
  <si>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</si>
  <si>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</si>
  <si>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</si>
  <si>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</si>
  <si>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</si>
  <si>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</si>
  <si>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</si>
  <si>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</si>
  <si>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</si>
  <si>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</si>
  <si>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</si>
  <si>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</si>
  <si>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</si>
  <si>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</si>
  <si>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</si>
  <si>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</si>
  <si>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</si>
  <si>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</si>
  <si>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</si>
  <si>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</si>
  <si>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</si>
  <si>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</si>
  <si>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</si>
  <si>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</si>
  <si>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</si>
  <si>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</si>
  <si>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</si>
  <si>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</si>
  <si>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</si>
  <si>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</si>
  <si>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</si>
  <si>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</si>
  <si>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</si>
  <si>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</si>
  <si>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</si>
  <si>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</si>
  <si>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</si>
  <si>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</si>
  <si>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</si>
  <si>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</si>
  <si>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</si>
  <si>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</si>
  <si>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</si>
  <si>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</si>
  <si>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</si>
  <si>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</si>
  <si>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</si>
  <si>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</si>
  <si>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</si>
  <si>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</si>
  <si>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</si>
  <si>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</si>
  <si>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</si>
  <si>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</si>
  <si>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</si>
  <si>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</si>
  <si>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</si>
  <si>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</si>
  <si>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</si>
  <si>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</si>
  <si>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</si>
  <si>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</si>
  <si>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</si>
  <si>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</si>
  <si>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</si>
  <si>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</si>
  <si>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</si>
  <si>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</si>
  <si>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</si>
  <si>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</si>
  <si>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</si>
  <si>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</si>
  <si>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</si>
  <si>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</si>
  <si>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</si>
  <si>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</si>
  <si>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</si>
  <si>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</si>
  <si>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</si>
  <si>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</si>
  <si>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</si>
  <si>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</si>
  <si>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</si>
  <si>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</si>
  <si>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</si>
  <si>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</si>
  <si>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</si>
  <si>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</si>
  <si>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</si>
  <si>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</si>
  <si>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</si>
  <si>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</si>
  <si>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</si>
  <si>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</si>
  <si>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</si>
  <si>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</si>
  <si>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</si>
  <si>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</si>
  <si>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</si>
  <si>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</si>
  <si>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</si>
  <si>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</si>
  <si>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</si>
  <si>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</si>
  <si>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</si>
  <si>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</si>
  <si>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</si>
  <si>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</si>
  <si>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</si>
  <si>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</si>
  <si>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</si>
  <si>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</si>
  <si>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</si>
  <si>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</si>
  <si>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</si>
  <si>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</si>
  <si>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</si>
  <si>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</si>
  <si>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</si>
  <si>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</si>
  <si>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</si>
  <si>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</si>
  <si>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</si>
  <si>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</si>
  <si>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</si>
  <si>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</si>
  <si>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</si>
  <si>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</si>
  <si>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</si>
  <si>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</si>
  <si>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</si>
  <si>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</si>
  <si>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</si>
  <si>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</si>
  <si>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</si>
  <si>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</si>
  <si>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</si>
  <si>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</si>
  <si>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</si>
  <si>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</si>
  <si>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</si>
  <si>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</si>
  <si>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</si>
  <si>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</si>
  <si>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</si>
  <si>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</si>
  <si>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</si>
  <si>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</si>
  <si>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</si>
  <si>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</si>
  <si>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</si>
  <si>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</si>
  <si>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</si>
  <si>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</si>
  <si>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</si>
  <si>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</si>
  <si>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</si>
  <si>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</si>
  <si>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</si>
  <si>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</si>
  <si>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</si>
  <si>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</si>
  <si>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</si>
  <si>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</si>
  <si>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</si>
  <si>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</si>
  <si>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</si>
  <si>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</si>
  <si>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</si>
  <si>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</si>
  <si>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</si>
  <si>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</si>
  <si>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</si>
  <si>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</si>
  <si>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</si>
  <si>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</si>
  <si>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</si>
  <si>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</si>
  <si>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</si>
  <si>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</si>
  <si>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</si>
  <si>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</si>
  <si>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</si>
  <si>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</si>
  <si>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</si>
  <si>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</si>
  <si>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</si>
  <si>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</si>
  <si>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</si>
  <si>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</si>
  <si>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</si>
  <si>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</si>
  <si>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</si>
  <si>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</si>
  <si>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</si>
  <si>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</si>
  <si>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</si>
  <si>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</si>
  <si>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</si>
  <si>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</si>
  <si>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</si>
  <si>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</si>
  <si>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</si>
  <si>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</si>
  <si>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</si>
  <si>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</si>
  <si>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</si>
  <si>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</si>
  <si>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</si>
  <si>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</si>
  <si>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</si>
  <si>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</si>
  <si>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</si>
  <si>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</si>
  <si>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</si>
  <si>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</si>
  <si>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</si>
  <si>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</si>
  <si>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</si>
  <si>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</si>
  <si>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</si>
  <si>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</si>
  <si>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</si>
  <si>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</si>
  <si>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</si>
  <si>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</si>
  <si>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</si>
  <si>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</si>
  <si>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</si>
  <si>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</si>
  <si>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</si>
  <si>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</si>
  <si>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</si>
  <si>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</si>
  <si>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</si>
  <si>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</si>
  <si>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</si>
  <si>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</si>
  <si>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</si>
  <si>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</si>
  <si>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</si>
  <si>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</si>
  <si>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</si>
  <si>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</si>
  <si>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</si>
  <si>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</si>
  <si>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</si>
  <si>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</si>
  <si>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</si>
  <si>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</si>
  <si>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</si>
  <si>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</si>
  <si>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</si>
  <si>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</si>
  <si>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</si>
  <si>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</si>
  <si>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</si>
  <si>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</si>
  <si>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</si>
  <si>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</si>
  <si>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</si>
  <si>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</si>
  <si>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</si>
  <si>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</si>
  <si>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</si>
  <si>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</si>
  <si>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</si>
  <si>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</si>
  <si>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</si>
  <si>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</si>
  <si>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</si>
  <si>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</si>
  <si>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</si>
  <si>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</si>
  <si>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</si>
  <si>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</si>
  <si>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</si>
  <si>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</si>
  <si>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</si>
  <si>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</si>
  <si>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</si>
  <si>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</si>
  <si>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</si>
  <si>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</si>
  <si>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</si>
  <si>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</si>
  <si>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</si>
  <si>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</si>
  <si>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</si>
  <si>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</si>
  <si>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</si>
  <si>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</si>
  <si>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</si>
  <si>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</si>
  <si>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</si>
  <si>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</si>
  <si>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</si>
  <si>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</si>
  <si>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</si>
  <si>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</si>
  <si>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</si>
  <si>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</si>
  <si>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</si>
  <si>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</si>
  <si>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</si>
  <si>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</si>
  <si>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</si>
  <si>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</si>
  <si>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</si>
  <si>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</si>
  <si>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</si>
  <si>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</si>
  <si>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</si>
  <si>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</si>
  <si>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</si>
  <si>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</si>
  <si>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</si>
  <si>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</si>
  <si>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</si>
  <si>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</si>
  <si>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</si>
  <si>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</si>
  <si>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</si>
  <si>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</si>
  <si>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</si>
  <si>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</si>
  <si>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</si>
  <si>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</si>
  <si>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</si>
  <si>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</si>
  <si>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</si>
  <si>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</si>
  <si>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</si>
  <si>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</si>
  <si>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</si>
  <si>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</si>
  <si>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</si>
  <si>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</si>
  <si>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</si>
  <si>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</si>
  <si>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</si>
  <si>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</si>
  <si>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</si>
  <si>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</si>
  <si>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</si>
  <si>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</si>
  <si>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</si>
  <si>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</si>
  <si>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</si>
  <si>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</si>
  <si>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</si>
  <si>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</si>
  <si>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</si>
  <si>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</si>
  <si>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</si>
  <si>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</si>
  <si>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</si>
  <si>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</si>
  <si>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</si>
  <si>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</si>
  <si>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</si>
  <si>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</si>
  <si>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</si>
  <si>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</si>
  <si>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</si>
  <si>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</si>
  <si>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</si>
  <si>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</si>
  <si>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</si>
  <si>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</si>
  <si>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</si>
  <si>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</si>
  <si>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</si>
  <si>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</si>
  <si>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</si>
  <si>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</si>
  <si>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</si>
  <si>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</si>
  <si>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</si>
  <si>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</si>
  <si>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</si>
  <si>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</si>
  <si>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</si>
  <si>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</si>
  <si>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</si>
  <si>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</si>
  <si>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</si>
  <si>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</si>
  <si>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</si>
  <si>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</si>
  <si>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</si>
  <si>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</si>
  <si>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</si>
  <si>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</si>
  <si>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</si>
  <si>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</si>
  <si>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</si>
  <si>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</si>
  <si>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</si>
  <si>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</si>
  <si>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</si>
  <si>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</si>
  <si>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</si>
  <si>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</si>
  <si>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</si>
  <si>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</si>
  <si>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</si>
  <si>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</si>
  <si>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</si>
  <si>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</si>
  <si>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</si>
  <si>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</si>
  <si>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</si>
  <si>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</si>
  <si>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</si>
  <si>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</si>
  <si>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</si>
  <si>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</si>
  <si>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</si>
  <si>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</si>
  <si>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</si>
  <si>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</si>
  <si>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</si>
  <si>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</si>
  <si>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</si>
  <si>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</si>
  <si>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</si>
  <si>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</si>
  <si>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</si>
  <si>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</si>
  <si>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</si>
  <si>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</si>
  <si>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</si>
  <si>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</si>
  <si>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</si>
  <si>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</si>
  <si>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</si>
  <si>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</si>
  <si>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</si>
  <si>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</si>
  <si>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</si>
  <si>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</si>
  <si>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</si>
  <si>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</si>
  <si>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</si>
  <si>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</si>
  <si>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</si>
  <si>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</si>
  <si>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</si>
  <si>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</si>
  <si>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</si>
  <si>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</si>
  <si>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</si>
  <si>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</si>
  <si>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</si>
  <si>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</si>
  <si>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</si>
  <si>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</si>
  <si>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</si>
  <si>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</si>
  <si>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</si>
  <si>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</si>
  <si>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</si>
  <si>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</si>
  <si>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</si>
  <si>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</si>
  <si>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</si>
  <si>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</si>
  <si>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</si>
  <si>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</si>
  <si>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</si>
  <si>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</si>
  <si>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</si>
  <si>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</si>
  <si>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</si>
  <si>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</si>
  <si>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</si>
  <si>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</si>
  <si>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</si>
  <si>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</si>
  <si>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</si>
  <si>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</si>
  <si>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</si>
  <si>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</si>
  <si>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</si>
  <si>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</si>
  <si>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</si>
  <si>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</si>
  <si>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</si>
  <si>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</si>
  <si>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</si>
  <si>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</si>
  <si>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</si>
  <si>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</si>
  <si>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</si>
  <si>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</si>
  <si>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</si>
  <si>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</si>
  <si>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</si>
  <si>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</si>
  <si>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</si>
  <si>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</si>
  <si>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</si>
  <si>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</si>
  <si>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</si>
  <si>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</si>
  <si>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</si>
  <si>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</si>
  <si>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</si>
  <si>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</si>
  <si>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</si>
  <si>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</si>
  <si>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</si>
  <si>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</si>
  <si>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</si>
  <si>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</si>
  <si>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</si>
  <si>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</si>
  <si>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</si>
  <si>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</si>
  <si>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</si>
  <si>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</si>
  <si>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</si>
  <si>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</si>
  <si>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</si>
  <si>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</si>
  <si>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</si>
  <si>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</si>
  <si>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</si>
  <si>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</si>
  <si>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</si>
  <si>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</si>
  <si>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</si>
  <si>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</si>
  <si>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</si>
  <si>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</si>
  <si>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</si>
  <si>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</si>
  <si>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</si>
  <si>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</si>
  <si>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</si>
  <si>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</si>
  <si>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</si>
  <si>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</si>
  <si>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</si>
  <si>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</si>
  <si>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</si>
  <si>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</si>
  <si>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</si>
  <si>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</si>
  <si>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</si>
  <si>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</si>
  <si>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</si>
  <si>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</si>
  <si>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</si>
  <si>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</si>
  <si>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</si>
  <si>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</si>
  <si>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</si>
  <si>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</si>
  <si>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</si>
  <si>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</si>
  <si>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</si>
  <si>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</si>
  <si>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</si>
  <si>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</si>
  <si>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</si>
  <si>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</si>
  <si>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</si>
  <si>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</si>
  <si>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</si>
  <si>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</si>
  <si>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</si>
  <si>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</si>
  <si>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</si>
  <si>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</si>
  <si>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</si>
  <si>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</si>
  <si>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</si>
  <si>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</si>
  <si>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</si>
  <si>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</si>
  <si>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</si>
  <si>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</si>
  <si>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</si>
  <si>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</si>
  <si>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</si>
  <si>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</si>
  <si>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</si>
  <si>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</si>
  <si>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</si>
  <si>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</si>
  <si>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</si>
  <si>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</si>
  <si>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</si>
  <si>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</si>
  <si>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</si>
  <si>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</si>
  <si>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</si>
  <si>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</si>
  <si>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</si>
  <si>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</si>
  <si>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</si>
  <si>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</si>
  <si>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</si>
  <si>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</si>
  <si>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</si>
  <si>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</si>
  <si>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</si>
  <si>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</si>
  <si>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</si>
  <si>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</si>
  <si>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</si>
  <si>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</si>
  <si>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</si>
  <si>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</si>
  <si>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</si>
  <si>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</si>
  <si>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</si>
  <si>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</si>
  <si>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</si>
  <si>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</si>
  <si>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</si>
  <si>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</si>
  <si>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</si>
  <si>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</si>
  <si>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</si>
  <si>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</si>
  <si>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</si>
  <si>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</si>
  <si>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</si>
  <si>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</si>
  <si>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</si>
  <si>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</si>
  <si>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</si>
  <si>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</si>
  <si>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</si>
  <si>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</si>
  <si>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</si>
  <si>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</si>
  <si>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</si>
  <si>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</si>
  <si>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</si>
  <si>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</si>
  <si>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</si>
  <si>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</si>
  <si>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</si>
  <si>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</si>
  <si>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</si>
  <si>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</si>
  <si>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</si>
  <si>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</si>
  <si>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</si>
  <si>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</si>
  <si>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</si>
  <si>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</si>
  <si>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</si>
  <si>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</si>
  <si>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</si>
  <si>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</si>
  <si>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</si>
  <si>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</si>
  <si>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</si>
  <si>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</si>
  <si>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</si>
  <si>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</si>
  <si>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</si>
  <si>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</si>
  <si>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</si>
  <si>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</si>
  <si>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</si>
  <si>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</si>
  <si>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</si>
  <si>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</si>
  <si>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</si>
  <si>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</si>
  <si>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</si>
  <si>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</si>
  <si>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</si>
  <si>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</si>
  <si>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</si>
  <si>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</si>
  <si>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</si>
  <si>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</si>
  <si>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</si>
  <si>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</si>
  <si>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</si>
  <si>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</si>
  <si>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</si>
  <si>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</si>
  <si>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</si>
  <si>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</si>
  <si>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</si>
  <si>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</si>
  <si>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</si>
  <si>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</si>
  <si>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</si>
  <si>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</si>
  <si>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</si>
  <si>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</si>
  <si>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</si>
  <si>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</si>
  <si>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</si>
  <si>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</si>
  <si>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</si>
  <si>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</si>
  <si>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</si>
  <si>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</si>
  <si>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</si>
  <si>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</si>
  <si>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</si>
  <si>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</si>
  <si>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</si>
  <si>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</si>
  <si>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</si>
  <si>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</si>
  <si>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</si>
  <si>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</si>
  <si>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</si>
  <si>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</si>
  <si>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</si>
  <si>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</si>
  <si>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</si>
  <si>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</si>
  <si>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</si>
  <si>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</si>
  <si>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</si>
  <si>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</si>
  <si>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</si>
  <si>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</si>
  <si>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</si>
  <si>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</si>
  <si>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</si>
  <si>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</si>
  <si>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</si>
  <si>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</si>
  <si>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</si>
  <si>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</si>
  <si>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</si>
  <si>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</si>
  <si>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</si>
  <si>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</si>
  <si>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</si>
  <si>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</si>
  <si>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</si>
  <si>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</si>
  <si>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</si>
  <si>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</si>
  <si>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</si>
  <si>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</si>
  <si>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</si>
  <si>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</si>
  <si>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</si>
  <si>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</si>
  <si>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</si>
  <si>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</si>
  <si>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</si>
  <si>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</si>
  <si>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</si>
  <si>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</si>
  <si>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</si>
  <si>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</si>
  <si>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</si>
  <si>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</si>
  <si>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</si>
  <si>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</si>
  <si>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</si>
  <si>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</si>
  <si>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</si>
  <si>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</si>
  <si>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</si>
  <si>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</si>
  <si>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</si>
  <si>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</si>
  <si>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</si>
  <si>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</si>
  <si>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</si>
  <si>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</si>
  <si>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</si>
  <si>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</si>
  <si>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</si>
  <si>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</si>
  <si>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</si>
  <si>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</si>
  <si>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</si>
  <si>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</si>
  <si>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</si>
  <si>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</si>
  <si>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</si>
  <si>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</si>
  <si>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</si>
  <si>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</si>
  <si>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</si>
  <si>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</si>
  <si>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</si>
  <si>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</si>
  <si>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</si>
  <si>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</si>
  <si>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</si>
  <si>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</si>
  <si>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</si>
  <si>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</si>
  <si>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</si>
  <si>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</si>
  <si>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</si>
  <si>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</si>
  <si>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</si>
  <si>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</si>
  <si>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</si>
  <si>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</si>
  <si>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</si>
  <si>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</si>
  <si>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</si>
  <si>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</si>
  <si>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</si>
  <si>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</si>
  <si>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</si>
  <si>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</si>
  <si>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</si>
  <si>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</si>
  <si>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</si>
  <si>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</si>
  <si>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</si>
  <si>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</si>
  <si>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</si>
  <si>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</si>
  <si>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</si>
  <si>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</si>
  <si>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</si>
  <si>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</si>
  <si>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</si>
  <si>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</si>
  <si>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</si>
  <si>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</si>
  <si>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</si>
  <si>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</si>
  <si>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</si>
  <si>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</si>
  <si>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</si>
  <si>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</si>
  <si>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</si>
  <si>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</si>
  <si>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</si>
  <si>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</si>
  <si>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</si>
  <si>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</si>
  <si>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</si>
  <si>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</si>
  <si>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</si>
  <si>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</si>
  <si>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</si>
  <si>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</si>
  <si>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</si>
  <si>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</si>
  <si>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</si>
  <si>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</si>
  <si>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</si>
  <si>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</si>
  <si>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</si>
  <si>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</si>
  <si>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</si>
  <si>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</si>
  <si>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</si>
  <si>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</si>
  <si>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</si>
  <si>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</si>
  <si>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</si>
  <si>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</si>
  <si>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</si>
  <si>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</si>
  <si>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</si>
  <si>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</si>
  <si>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</si>
  <si>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</si>
  <si>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</si>
  <si>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</si>
  <si>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</si>
  <si>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</si>
  <si>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</si>
  <si>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</si>
  <si>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</si>
  <si>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</si>
  <si>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</si>
  <si>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</si>
  <si>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</si>
  <si>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</si>
  <si>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</si>
  <si>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</si>
  <si>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</si>
  <si>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</si>
  <si>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</si>
  <si>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</si>
  <si>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</si>
  <si>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</si>
  <si>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</si>
  <si>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</si>
  <si>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</si>
  <si>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</si>
  <si>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</si>
  <si>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</si>
  <si>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</si>
  <si>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</si>
  <si>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</si>
  <si>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</si>
  <si>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</si>
  <si>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</si>
  <si>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</si>
  <si>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</si>
  <si>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</si>
  <si>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</si>
  <si>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</si>
  <si>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</si>
  <si>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</si>
  <si>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</si>
  <si>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</si>
  <si>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</si>
  <si>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</si>
  <si>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</si>
  <si>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</si>
  <si>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</si>
  <si>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</si>
  <si>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</si>
  <si>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</si>
  <si>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</si>
  <si>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</si>
  <si>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</si>
  <si>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</si>
  <si>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</si>
  <si>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</si>
  <si>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</si>
  <si>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</si>
  <si>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</si>
  <si>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</si>
  <si>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</si>
  <si>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</si>
  <si>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</si>
  <si>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</si>
  <si>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</si>
  <si>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</si>
  <si>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</si>
  <si>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</si>
  <si>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</si>
  <si>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</si>
  <si>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</si>
  <si>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</si>
  <si>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</si>
  <si>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</si>
  <si>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</si>
  <si>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</si>
  <si>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</si>
  <si>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</si>
  <si>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</si>
  <si>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</si>
  <si>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</si>
  <si>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</si>
  <si>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</si>
  <si>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</si>
  <si>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</si>
  <si>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</si>
  <si>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</si>
  <si>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</si>
  <si>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</si>
  <si>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</si>
  <si>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</si>
  <si>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</si>
  <si>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</si>
  <si>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</si>
  <si>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</si>
  <si>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</si>
  <si>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</si>
  <si>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</si>
  <si>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</si>
  <si>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</si>
  <si>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</si>
  <si>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</si>
  <si>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</si>
  <si>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</si>
  <si>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</si>
  <si>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</si>
  <si>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</si>
  <si>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</si>
  <si>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</si>
  <si>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</si>
  <si>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</si>
  <si>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</si>
  <si>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</si>
  <si>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</si>
  <si>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</si>
  <si>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</si>
  <si>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</si>
  <si>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</si>
  <si>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</si>
  <si>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</si>
  <si>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</si>
  <si>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</si>
  <si>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</si>
  <si>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</si>
  <si>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</si>
  <si>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</si>
  <si>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</si>
  <si>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</si>
  <si>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</si>
  <si>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</si>
  <si>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</si>
  <si>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</si>
  <si>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</si>
  <si>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</si>
  <si>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</si>
  <si>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</si>
  <si>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</si>
  <si>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</si>
  <si>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</si>
  <si>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</si>
  <si>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</si>
  <si>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</si>
  <si>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</si>
  <si>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</si>
  <si>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</si>
  <si>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</si>
  <si>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</si>
  <si>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</si>
  <si>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</si>
  <si>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</si>
  <si>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</si>
  <si>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</si>
  <si>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</si>
  <si>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</si>
  <si>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</si>
  <si>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</si>
  <si>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</si>
  <si>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</si>
  <si>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</si>
  <si>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</si>
  <si>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</si>
  <si>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</si>
  <si>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</si>
  <si>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</si>
  <si>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</si>
  <si>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</si>
  <si>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</si>
  <si>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</si>
  <si>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</si>
  <si>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</si>
  <si>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</si>
  <si>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</si>
  <si>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</si>
  <si>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</si>
  <si>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</si>
  <si>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</si>
  <si>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</si>
  <si>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</si>
  <si>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</si>
  <si>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</si>
  <si>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</si>
  <si>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</si>
  <si>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</si>
  <si>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</si>
  <si>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</si>
  <si>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</si>
  <si>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</si>
  <si>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</si>
  <si>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</si>
  <si>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</si>
  <si>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</si>
  <si>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</si>
  <si>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</si>
  <si>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</si>
  <si>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</si>
  <si>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</si>
  <si>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</si>
  <si>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</si>
  <si>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</si>
  <si>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</si>
  <si>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</si>
  <si>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</si>
  <si>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</si>
  <si>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</si>
  <si>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</si>
  <si>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</si>
  <si>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</si>
  <si>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</si>
  <si>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</si>
  <si>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</si>
  <si>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</si>
  <si>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</si>
  <si>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</si>
  <si>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</si>
  <si>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</si>
  <si>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</si>
  <si>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</si>
  <si>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</si>
  <si>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</si>
  <si>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</si>
  <si>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</si>
  <si>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</si>
  <si>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</si>
  <si>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</si>
  <si>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</si>
  <si>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</si>
  <si>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</si>
  <si>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</si>
  <si>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</si>
  <si>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</si>
  <si>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</si>
  <si>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</si>
  <si>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</si>
  <si>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</si>
  <si>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</si>
  <si>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</si>
  <si>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</si>
  <si>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</si>
  <si>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</si>
  <si>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</si>
  <si>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</si>
  <si>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</si>
  <si>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</si>
  <si>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</si>
  <si>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</si>
  <si>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</si>
  <si>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</si>
  <si>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</si>
  <si>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</si>
  <si>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</si>
  <si>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</si>
  <si>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</si>
  <si>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</si>
  <si>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</si>
  <si>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</si>
  <si>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</si>
  <si>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</si>
  <si>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</si>
  <si>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</si>
  <si>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</si>
  <si>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</si>
  <si>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</si>
  <si>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</si>
  <si>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</si>
  <si>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</si>
  <si>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</si>
  <si>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</si>
  <si>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</si>
  <si>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</si>
  <si>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</si>
  <si>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</si>
  <si>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</si>
  <si>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</si>
  <si>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</si>
  <si>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</si>
  <si>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</si>
  <si>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</si>
  <si>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</si>
  <si>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</si>
  <si>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</si>
  <si>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</si>
  <si>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</si>
  <si>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</si>
  <si>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</si>
  <si>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</si>
  <si>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</si>
  <si>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</si>
  <si>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</si>
  <si>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</si>
  <si>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</si>
  <si>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</si>
  <si>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</si>
  <si>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</si>
  <si>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</si>
  <si>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</si>
  <si>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</si>
  <si>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</si>
  <si>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</si>
  <si>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</si>
  <si>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</si>
  <si>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</si>
  <si>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</si>
  <si>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</si>
  <si>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</si>
  <si>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</si>
  <si>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</si>
  <si>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</si>
  <si>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</si>
  <si>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</si>
  <si>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</si>
  <si>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</si>
  <si>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</si>
  <si>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</si>
  <si>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</si>
  <si>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</si>
  <si>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</si>
  <si>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</si>
  <si>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</si>
  <si>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</si>
  <si>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</si>
  <si>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</si>
  <si>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</si>
  <si>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</si>
  <si>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</si>
  <si>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</si>
  <si>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</si>
  <si>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</si>
  <si>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</si>
  <si>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</si>
  <si>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</si>
  <si>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</si>
  <si>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</si>
  <si>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</si>
  <si>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</si>
  <si>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</si>
  <si>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</si>
  <si>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</si>
  <si>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</si>
  <si>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</si>
  <si>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</si>
  <si>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</si>
  <si>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</si>
  <si>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</si>
  <si>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</si>
  <si>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</si>
  <si>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</si>
  <si>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</si>
  <si>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</si>
  <si>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</si>
  <si>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</si>
  <si>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</si>
  <si>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</si>
  <si>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</si>
  <si>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</si>
  <si>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</si>
  <si>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</si>
  <si>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</si>
  <si>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</si>
  <si>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</si>
  <si>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</si>
  <si>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</si>
  <si>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</si>
  <si>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</si>
  <si>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</si>
  <si>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</si>
  <si>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</si>
  <si>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</si>
  <si>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</si>
  <si>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</si>
  <si>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</si>
  <si>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</si>
  <si>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</si>
  <si>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</si>
  <si>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</si>
  <si>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</si>
  <si>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</si>
  <si>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</si>
  <si>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</si>
  <si>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</si>
  <si>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</si>
  <si>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</si>
  <si>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</si>
  <si>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</si>
  <si>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</si>
  <si>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</si>
  <si>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</si>
  <si>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</si>
  <si>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</si>
  <si>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</si>
  <si>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</si>
  <si>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</si>
  <si>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</si>
  <si>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</si>
  <si>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</si>
  <si>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</si>
  <si>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</si>
  <si>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</si>
  <si>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</si>
  <si>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</si>
  <si>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</si>
  <si>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</si>
  <si>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</si>
  <si>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</si>
  <si>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</si>
  <si>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</si>
  <si>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</si>
  <si>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</si>
  <si>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</si>
  <si>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</si>
  <si>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</si>
  <si>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</si>
  <si>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</si>
  <si>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</si>
  <si>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</si>
  <si>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</si>
  <si>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</si>
  <si>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</si>
  <si>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</si>
  <si>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</si>
  <si>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</si>
  <si>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</si>
  <si>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</si>
  <si>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</si>
  <si>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</si>
  <si>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</si>
  <si>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</si>
  <si>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</si>
  <si>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</si>
  <si>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</si>
  <si>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</si>
  <si>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</si>
  <si>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</si>
  <si>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</si>
  <si>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</si>
  <si>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</si>
  <si>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</si>
  <si>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</si>
  <si>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</si>
  <si>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</si>
  <si>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</si>
  <si>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</si>
  <si>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</si>
  <si>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</si>
  <si>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</si>
  <si>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</si>
  <si>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</si>
  <si>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</si>
  <si>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</si>
  <si>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</si>
  <si>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</si>
  <si>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</si>
  <si>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</si>
  <si>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</si>
  <si>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</si>
  <si>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</si>
  <si>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</si>
  <si>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</si>
  <si>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</si>
  <si>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</si>
  <si>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</si>
  <si>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</si>
  <si>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</si>
  <si>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</si>
  <si>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</si>
  <si>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</si>
  <si>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</si>
  <si>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</si>
  <si>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</si>
  <si>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</si>
  <si>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</si>
  <si>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</si>
  <si>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</si>
  <si>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</si>
  <si>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</si>
  <si>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</si>
  <si>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</si>
  <si>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</si>
  <si>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</si>
  <si>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</si>
  <si>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</si>
  <si>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</si>
  <si>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</si>
  <si>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</si>
  <si>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</si>
  <si>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</si>
  <si>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</si>
  <si>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</si>
  <si>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</si>
  <si>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</si>
  <si>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</si>
  <si>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</si>
  <si>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</si>
  <si>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</si>
  <si>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</si>
  <si>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</si>
  <si>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</si>
  <si>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</si>
  <si>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</si>
  <si>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</si>
  <si>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</si>
  <si>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</si>
  <si>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</si>
  <si>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</si>
  <si>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</si>
  <si>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</si>
  <si>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</si>
  <si>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</si>
  <si>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</si>
  <si>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</si>
  <si>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</si>
  <si>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</si>
  <si>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</si>
  <si>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</si>
  <si>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</si>
  <si>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</si>
  <si>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</si>
  <si>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</si>
  <si>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</si>
  <si>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</si>
  <si>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</si>
  <si>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</si>
  <si>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</si>
  <si>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</si>
  <si>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</si>
  <si>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</si>
  <si>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</si>
  <si>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</si>
  <si>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</si>
  <si>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</si>
  <si>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</si>
  <si>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</si>
  <si>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</si>
  <si>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</si>
  <si>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</si>
  <si>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</si>
  <si>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</si>
  <si>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</si>
  <si>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</si>
  <si>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</si>
  <si>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</si>
  <si>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</si>
  <si>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</si>
  <si>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</si>
  <si>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</si>
  <si>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</si>
  <si>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</si>
  <si>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</si>
  <si>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</si>
  <si>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</si>
  <si>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</si>
  <si>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</si>
  <si>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</si>
  <si>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</si>
  <si>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</si>
  <si>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</si>
  <si>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</si>
  <si>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</si>
  <si>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</si>
  <si>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</si>
  <si>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</si>
  <si>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</si>
  <si>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</si>
  <si>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</si>
  <si>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</si>
  <si>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</si>
  <si>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</si>
  <si>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</si>
  <si>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</si>
  <si>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</si>
  <si>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</si>
  <si>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</si>
  <si>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</si>
  <si>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</si>
  <si>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</si>
  <si>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</si>
  <si>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</si>
  <si>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</si>
  <si>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</si>
  <si>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</si>
  <si>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</si>
  <si>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</si>
  <si>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</si>
  <si>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</si>
  <si>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</si>
  <si>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</si>
  <si>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</si>
  <si>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</si>
  <si>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</si>
  <si>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</si>
  <si>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</si>
  <si>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</si>
  <si>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</si>
  <si>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</si>
  <si>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</si>
  <si>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</si>
  <si>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</si>
  <si>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</si>
  <si>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</si>
  <si>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</si>
  <si>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</si>
  <si>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</si>
  <si>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</si>
  <si>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</si>
  <si>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</si>
  <si>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</si>
  <si>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</si>
  <si>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</si>
  <si>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</si>
  <si>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</si>
  <si>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</si>
  <si>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</si>
  <si>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</si>
  <si>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</si>
  <si>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</si>
  <si>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</si>
  <si>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</si>
  <si>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</si>
  <si>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</si>
  <si>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</si>
  <si>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</si>
  <si>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</si>
  <si>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</si>
  <si>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</si>
  <si>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</si>
  <si>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</si>
  <si>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</si>
  <si>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</si>
  <si>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</si>
  <si>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</si>
  <si>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</si>
  <si>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</si>
  <si>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</si>
  <si>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</si>
  <si>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</si>
  <si>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</si>
  <si>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</si>
  <si>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</si>
  <si>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</si>
  <si>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</si>
  <si>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</si>
  <si>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</si>
  <si>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</si>
  <si>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</si>
  <si>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</si>
  <si>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</si>
  <si>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</si>
  <si>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</si>
  <si>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</si>
  <si>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</si>
  <si>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</si>
  <si>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</si>
  <si>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</si>
  <si>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</si>
  <si>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</si>
  <si>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</si>
  <si>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</si>
  <si>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</si>
  <si>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</si>
  <si>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</si>
  <si>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</si>
  <si>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</si>
  <si>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</si>
  <si>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</si>
  <si>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</si>
  <si>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</si>
  <si>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</si>
  <si>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</si>
  <si>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</si>
  <si>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</si>
  <si>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</si>
  <si>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</si>
  <si>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</si>
  <si>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</si>
  <si>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</si>
  <si>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</si>
  <si>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</si>
  <si>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</si>
  <si>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</si>
  <si>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</si>
  <si>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</si>
  <si>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</si>
  <si>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</si>
  <si>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</si>
  <si>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</si>
  <si>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</si>
  <si>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</si>
  <si>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</si>
  <si>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</si>
  <si>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</si>
  <si>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</si>
  <si>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</si>
  <si>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</si>
  <si>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</si>
  <si>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</si>
  <si>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</si>
  <si>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</si>
  <si>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</si>
  <si>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</si>
  <si>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</si>
  <si>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</si>
  <si>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</si>
  <si>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</si>
  <si>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</si>
  <si>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</si>
  <si>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</si>
  <si>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</si>
  <si>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</si>
  <si>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</si>
  <si>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</si>
  <si>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</si>
  <si>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</si>
  <si>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</si>
  <si>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</si>
  <si>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</si>
  <si>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</si>
  <si>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</si>
  <si>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</si>
  <si>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</si>
  <si>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</si>
  <si>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</si>
  <si>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</si>
  <si>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</si>
  <si>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</si>
  <si>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</si>
  <si>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</si>
  <si>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</si>
  <si>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</si>
  <si>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</si>
  <si>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</si>
  <si>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</si>
  <si>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</si>
  <si>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</si>
  <si>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</si>
  <si>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</si>
  <si>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</si>
  <si>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</si>
  <si>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</si>
  <si>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</si>
  <si>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</si>
  <si>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</si>
  <si>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</si>
  <si>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</si>
  <si>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</si>
  <si>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</si>
  <si>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</si>
  <si>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</si>
  <si>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</si>
  <si>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</si>
  <si>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</si>
  <si>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</si>
  <si>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</si>
  <si>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</si>
  <si>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</si>
  <si>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</si>
  <si>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</si>
  <si>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</si>
  <si>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</si>
  <si>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</si>
  <si>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</si>
  <si>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</si>
  <si>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</si>
  <si>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</si>
  <si>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</si>
  <si>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</si>
  <si>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</si>
  <si>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</si>
  <si>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</si>
  <si>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</si>
  <si>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</si>
  <si>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</si>
  <si>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</si>
  <si>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</si>
  <si>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</si>
  <si>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</si>
  <si>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</si>
  <si>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</si>
  <si>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</si>
  <si>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</si>
  <si>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</si>
  <si>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</si>
  <si>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</si>
  <si>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</si>
  <si>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</si>
  <si>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</si>
  <si>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</si>
  <si>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</si>
  <si>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</si>
  <si>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</si>
  <si>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</si>
  <si>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</si>
  <si>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</si>
  <si>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</si>
  <si>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</si>
  <si>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</si>
  <si>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</si>
  <si>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</si>
  <si>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</si>
  <si>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</si>
  <si>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</si>
  <si>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</si>
  <si>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</si>
  <si>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</si>
  <si>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</si>
  <si>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</si>
  <si>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</si>
  <si>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</si>
  <si>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</si>
  <si>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</si>
  <si>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</si>
  <si>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</si>
  <si>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</si>
  <si>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</si>
  <si>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</si>
  <si>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</si>
  <si>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</si>
  <si>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</si>
  <si>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</si>
  <si>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</si>
  <si>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</si>
  <si>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</si>
  <si>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</si>
  <si>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</si>
  <si>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</si>
  <si>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</si>
  <si>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</si>
  <si>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</si>
  <si>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</si>
  <si>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</si>
  <si>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</si>
  <si>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</si>
  <si>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</si>
  <si>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</si>
  <si>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</si>
  <si>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</si>
  <si>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</si>
  <si>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</si>
  <si>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</si>
  <si>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</si>
  <si>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</si>
  <si>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</si>
  <si>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</si>
  <si>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</si>
  <si>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</si>
  <si>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</si>
  <si>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</si>
  <si>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</si>
  <si>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</si>
  <si>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</si>
  <si>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</si>
  <si>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</si>
  <si>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</si>
  <si>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</si>
  <si>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</si>
  <si>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</si>
  <si>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</si>
  <si>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</si>
  <si>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</si>
  <si>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</si>
  <si>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</si>
  <si>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</si>
  <si>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</si>
  <si>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</si>
  <si>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</si>
  <si>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</si>
  <si>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</si>
  <si>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</si>
  <si>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</si>
  <si>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</si>
  <si>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</si>
  <si>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</si>
  <si>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</si>
  <si>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</si>
  <si>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</si>
  <si>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</si>
  <si>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</si>
  <si>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</si>
  <si>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</si>
  <si>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</si>
  <si>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</si>
  <si>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</si>
  <si>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</si>
  <si>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</si>
  <si>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</si>
  <si>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</si>
  <si>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</si>
  <si>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</si>
  <si>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</si>
  <si>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</si>
  <si>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</si>
  <si>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</si>
  <si>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</si>
  <si>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</si>
  <si>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</si>
  <si>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</si>
  <si>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</si>
  <si>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</si>
  <si>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</si>
  <si>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</si>
  <si>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</si>
  <si>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</si>
  <si>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</si>
  <si>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</si>
  <si>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</si>
  <si>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</si>
  <si>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</si>
  <si>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</si>
  <si>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</si>
  <si>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</si>
  <si>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</si>
  <si>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</si>
  <si>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</si>
  <si>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</si>
  <si>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</si>
  <si>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</si>
  <si>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</si>
  <si>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</si>
  <si>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</si>
  <si>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</si>
  <si>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</si>
  <si>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</si>
  <si>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</si>
  <si>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</si>
  <si>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</si>
  <si>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</si>
  <si>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</si>
  <si>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</si>
  <si>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</si>
  <si>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</si>
  <si>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</si>
  <si>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</si>
  <si>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</si>
  <si>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</si>
  <si>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</si>
  <si>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</si>
  <si>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</si>
  <si>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</si>
  <si>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</si>
  <si>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</si>
  <si>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</si>
  <si>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</si>
  <si>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</si>
  <si>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</si>
  <si>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</si>
  <si>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</si>
  <si>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</si>
  <si>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</si>
  <si>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</si>
  <si>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</si>
  <si>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</si>
  <si>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</si>
  <si>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</si>
  <si>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</si>
  <si>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</si>
  <si>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</si>
  <si>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</si>
  <si>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</si>
  <si>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</si>
  <si>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</si>
  <si>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</si>
  <si>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</si>
  <si>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</si>
  <si>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</si>
  <si>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</si>
  <si>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</si>
  <si>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</si>
  <si>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</si>
  <si>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</si>
  <si>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</si>
  <si>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</si>
  <si>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</si>
  <si>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</si>
  <si>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</si>
  <si>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</si>
  <si>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</si>
  <si>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</si>
  <si>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</si>
  <si>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</si>
  <si>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</si>
  <si>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</si>
  <si>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</si>
  <si>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</si>
  <si>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</si>
  <si>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</si>
  <si>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</si>
  <si>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</si>
  <si>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</si>
  <si>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</si>
  <si>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</si>
  <si>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</si>
  <si>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</si>
  <si>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</si>
  <si>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</si>
  <si>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</si>
  <si>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</si>
  <si>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</si>
  <si>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</si>
  <si>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</si>
  <si>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</si>
  <si>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</si>
  <si>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</si>
  <si>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</si>
  <si>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</si>
  <si>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</si>
  <si>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</si>
  <si>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</si>
  <si>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</si>
  <si>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</si>
  <si>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</si>
  <si>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</si>
  <si>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</si>
  <si>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</si>
  <si>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</si>
  <si>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</si>
  <si>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</si>
  <si>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</si>
  <si>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</si>
  <si>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</si>
  <si>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</si>
  <si>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</si>
  <si>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</si>
  <si>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</si>
  <si>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</si>
  <si>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</si>
  <si>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</si>
  <si>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</si>
  <si>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</si>
  <si>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</si>
  <si>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</si>
  <si>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</si>
  <si>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</si>
  <si>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</si>
  <si>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</si>
  <si>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</si>
  <si>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</si>
  <si>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</si>
  <si>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</si>
  <si>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</si>
  <si>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</si>
  <si>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</si>
  <si>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</si>
  <si>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</si>
  <si>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</si>
  <si>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</si>
  <si>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</si>
  <si>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</si>
  <si>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</si>
  <si>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</si>
  <si>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</si>
  <si>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</si>
  <si>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</si>
  <si>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</si>
  <si>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</si>
  <si>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</si>
  <si>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</si>
  <si>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</si>
  <si>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</si>
  <si>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</si>
  <si>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</si>
  <si>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</si>
  <si>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</si>
  <si>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</si>
  <si>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</si>
  <si>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</si>
  <si>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</si>
  <si>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</si>
  <si>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</si>
  <si>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</si>
  <si>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</si>
  <si>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</si>
  <si>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</si>
  <si>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</si>
  <si>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</si>
  <si>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</si>
  <si>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</si>
  <si>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</si>
  <si>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</si>
  <si>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</si>
  <si>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</si>
  <si>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</si>
  <si>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</si>
  <si>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</si>
  <si>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</si>
  <si>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</si>
  <si>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</si>
  <si>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</si>
  <si>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</si>
  <si>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</si>
  <si>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</si>
  <si>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</si>
  <si>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</si>
  <si>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</si>
  <si>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</si>
  <si>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</si>
  <si>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</si>
  <si>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</si>
  <si>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</si>
  <si>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</si>
  <si>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</si>
  <si>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</si>
  <si>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</si>
  <si>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</si>
  <si>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</si>
  <si>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</si>
  <si>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</si>
  <si>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</si>
  <si>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</si>
  <si>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</si>
  <si>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</si>
  <si>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</si>
  <si>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</si>
  <si>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</si>
  <si>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</si>
  <si>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</si>
  <si>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</si>
  <si>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</si>
  <si>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</si>
  <si>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</si>
  <si>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</si>
  <si>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</si>
  <si>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</si>
  <si>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</si>
  <si>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</si>
  <si>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</si>
  <si>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</si>
  <si>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</si>
  <si>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</si>
  <si>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</si>
  <si>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</si>
  <si>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</si>
  <si>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</si>
  <si>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</si>
  <si>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</si>
  <si>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</si>
  <si>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</si>
  <si>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</si>
  <si>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</si>
  <si>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</si>
  <si>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</si>
  <si>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</si>
  <si>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</si>
  <si>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</si>
  <si>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</si>
  <si>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</si>
  <si>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</si>
  <si>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</si>
  <si>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</si>
  <si>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</si>
  <si>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</si>
  <si>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</si>
  <si>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</si>
  <si>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</si>
  <si>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</si>
  <si>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</si>
  <si>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</si>
  <si>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</si>
  <si>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</si>
  <si>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</si>
  <si>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</si>
  <si>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</si>
  <si>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</si>
  <si>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</si>
  <si>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</si>
  <si>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</si>
  <si>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</si>
  <si>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</si>
  <si>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</si>
  <si>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</si>
  <si>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</si>
  <si>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</si>
  <si>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</si>
  <si>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</si>
  <si>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</si>
  <si>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</si>
  <si>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</si>
  <si>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</si>
  <si>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</si>
  <si>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</si>
  <si>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</si>
  <si>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</si>
  <si>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</si>
  <si>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</si>
  <si>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</si>
  <si>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</si>
  <si>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</si>
  <si>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</si>
  <si>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</si>
  <si>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</si>
  <si>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</si>
  <si>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</si>
  <si>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</si>
  <si>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</si>
  <si>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</si>
  <si>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</si>
  <si>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</si>
  <si>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</si>
  <si>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</si>
  <si>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</si>
  <si>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</si>
  <si>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</si>
  <si>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</si>
  <si>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</si>
  <si>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</si>
  <si>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</si>
  <si>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</si>
  <si>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</si>
  <si>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</si>
  <si>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</si>
  <si>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</si>
  <si>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</si>
  <si>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</si>
  <si>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</si>
  <si>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</si>
  <si>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</si>
  <si>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</si>
  <si>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</si>
  <si>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</si>
  <si>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</si>
  <si>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</si>
  <si>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</si>
  <si>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</si>
  <si>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</si>
  <si>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</si>
  <si>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</si>
  <si>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</si>
  <si>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</si>
  <si>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</si>
  <si>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</si>
  <si>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</si>
  <si>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</si>
  <si>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</si>
  <si>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</si>
  <si>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</si>
  <si>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</si>
  <si>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</si>
  <si>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</si>
  <si>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</si>
  <si>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</si>
  <si>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</si>
  <si>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</si>
  <si>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</si>
  <si>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</si>
  <si>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</si>
  <si>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</si>
  <si>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</si>
  <si>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</si>
  <si>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</si>
  <si>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</si>
  <si>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</si>
  <si>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</si>
  <si>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</si>
  <si>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</si>
  <si>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</si>
  <si>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</si>
  <si>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</si>
  <si>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</si>
  <si>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</si>
  <si>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</si>
  <si>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</si>
  <si>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</si>
  <si>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</si>
  <si>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</si>
  <si>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</si>
  <si>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</si>
  <si>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</si>
  <si>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</si>
  <si>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</si>
  <si>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</si>
  <si>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</si>
  <si>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</si>
  <si>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</si>
  <si>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</si>
  <si>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</si>
  <si>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</si>
  <si>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</si>
  <si>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</si>
  <si>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</si>
  <si>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</si>
  <si>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</si>
  <si>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</si>
  <si>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</si>
  <si>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</si>
  <si>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</si>
  <si>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</si>
  <si>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</si>
  <si>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</si>
  <si>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</si>
  <si>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</si>
  <si>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</si>
  <si>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</si>
  <si>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</si>
  <si>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</si>
  <si>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</si>
  <si>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</si>
  <si>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</si>
  <si>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</si>
  <si>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</si>
  <si>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</si>
  <si>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</si>
  <si>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</si>
  <si>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</si>
  <si>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</si>
  <si>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</si>
  <si>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</si>
  <si>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</si>
  <si>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</si>
  <si>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</si>
  <si>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</si>
  <si>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</si>
  <si>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</si>
  <si>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</si>
  <si>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</si>
  <si>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</si>
  <si>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</si>
  <si>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</si>
  <si>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</si>
  <si>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</si>
  <si>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</si>
  <si>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</si>
  <si>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</si>
  <si>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</si>
  <si>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</si>
  <si>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</si>
  <si>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</si>
  <si>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</si>
  <si>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</si>
  <si>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</si>
  <si>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</si>
  <si>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</si>
  <si>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</si>
  <si>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</si>
  <si>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</si>
  <si>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</si>
  <si>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</si>
  <si>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</si>
  <si>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</si>
  <si>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</si>
  <si>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</si>
  <si>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</si>
  <si>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</si>
  <si>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</si>
  <si>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</si>
  <si>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</si>
  <si>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</si>
  <si>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</si>
  <si>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</si>
  <si>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</si>
  <si>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</si>
  <si>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</si>
  <si>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</si>
  <si>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</si>
  <si>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</si>
  <si>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</si>
  <si>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</si>
  <si>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</si>
  <si>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</si>
  <si>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</si>
  <si>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</si>
  <si>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</si>
  <si>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</si>
  <si>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</si>
  <si>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</si>
  <si>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</si>
  <si>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</si>
  <si>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</si>
  <si>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</si>
  <si>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</si>
  <si>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</si>
  <si>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</si>
  <si>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</si>
  <si>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</si>
  <si>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</si>
  <si>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</si>
  <si>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</si>
  <si>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</si>
  <si>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</si>
  <si>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</si>
  <si>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</si>
  <si>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</si>
  <si>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</si>
  <si>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</si>
  <si>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</si>
  <si>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</si>
  <si>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</si>
  <si>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</si>
  <si>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</si>
  <si>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</si>
  <si>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</si>
  <si>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</si>
  <si>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</si>
  <si>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</si>
  <si>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</si>
  <si>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</si>
  <si>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</si>
  <si>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</si>
  <si>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</si>
  <si>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</si>
  <si>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</si>
  <si>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</si>
  <si>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</si>
  <si>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</si>
  <si>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</si>
  <si>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</si>
  <si>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</si>
  <si>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</si>
  <si>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</si>
  <si>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</si>
  <si>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</si>
  <si>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</si>
  <si>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</si>
  <si>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</si>
  <si>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</si>
  <si>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</si>
  <si>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</si>
  <si>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</si>
  <si>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</si>
  <si>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</si>
  <si>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</si>
  <si>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</si>
  <si>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</si>
  <si>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</si>
  <si>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</si>
  <si>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</si>
  <si>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</si>
  <si>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</si>
  <si>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</si>
  <si>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</si>
  <si>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</si>
  <si>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</si>
  <si>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</si>
  <si>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</si>
  <si>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</si>
  <si>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</si>
  <si>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</si>
  <si>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</si>
  <si>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</si>
  <si>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</si>
  <si>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</si>
  <si>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</si>
  <si>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</si>
  <si>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</si>
  <si>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</si>
  <si>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</si>
  <si>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</si>
  <si>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</si>
  <si>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</si>
  <si>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</si>
  <si>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</si>
  <si>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</si>
  <si>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</si>
  <si>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</si>
  <si>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</si>
  <si>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</si>
  <si>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</si>
  <si>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</si>
  <si>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</si>
  <si>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</si>
  <si>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</si>
  <si>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</si>
  <si>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</si>
  <si>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</si>
  <si>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</si>
  <si>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</si>
  <si>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</si>
  <si>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</si>
  <si>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</si>
  <si>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</si>
  <si>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</si>
  <si>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</si>
  <si>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</si>
  <si>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</si>
  <si>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</si>
  <si>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</si>
  <si>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</si>
  <si>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</si>
  <si>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</si>
  <si>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</si>
  <si>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</si>
  <si>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</si>
  <si>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</si>
  <si>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</si>
  <si>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</si>
  <si>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</si>
  <si>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</si>
  <si>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</si>
  <si>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</si>
  <si>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</si>
  <si>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</si>
  <si>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</si>
  <si>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</si>
  <si>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</si>
  <si>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</si>
  <si>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</si>
  <si>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</si>
  <si>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</si>
  <si>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</si>
  <si>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</si>
  <si>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</si>
  <si>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</si>
  <si>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</si>
  <si>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</si>
  <si>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</si>
  <si>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</si>
  <si>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</si>
  <si>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</si>
  <si>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</si>
  <si>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</si>
  <si>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</si>
  <si>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</si>
  <si>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</si>
  <si>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</si>
  <si>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</si>
  <si>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</si>
  <si>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</si>
  <si>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</si>
  <si>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</si>
  <si>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</si>
  <si>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</si>
  <si>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</si>
  <si>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</si>
  <si>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</si>
  <si>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</si>
  <si>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</si>
  <si>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</si>
  <si>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</si>
  <si>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</si>
  <si>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</si>
  <si>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</si>
  <si>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</si>
  <si>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</si>
  <si>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</si>
  <si>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</si>
  <si>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</si>
  <si>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</si>
  <si>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</si>
  <si>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</si>
  <si>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</si>
  <si>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</si>
  <si>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</si>
  <si>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</si>
  <si>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</si>
  <si>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</si>
  <si>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</si>
  <si>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</si>
  <si>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</si>
  <si>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</si>
  <si>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</si>
  <si>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</si>
  <si>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</si>
  <si>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</si>
  <si>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</si>
  <si>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</si>
  <si>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</si>
  <si>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</si>
  <si>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</si>
  <si>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</si>
  <si>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</si>
  <si>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</si>
  <si>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</si>
  <si>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</si>
  <si>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</si>
  <si>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</si>
  <si>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</si>
  <si>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</si>
  <si>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</si>
  <si>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</si>
  <si>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</si>
  <si>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</si>
  <si>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</si>
  <si>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</si>
  <si>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</si>
  <si>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</si>
  <si>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</si>
  <si>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</si>
  <si>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</si>
  <si>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</si>
  <si>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</si>
  <si>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</si>
  <si>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</si>
  <si>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</si>
  <si>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</si>
  <si>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</si>
  <si>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</si>
  <si>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</si>
  <si>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</si>
  <si>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</si>
  <si>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</si>
  <si>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</si>
  <si>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</si>
  <si>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</si>
  <si>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</si>
  <si>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</si>
  <si>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</si>
  <si>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</si>
  <si>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</si>
  <si>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</si>
  <si>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</si>
  <si>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</si>
  <si>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</si>
  <si>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</si>
  <si>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</si>
  <si>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</si>
  <si>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</si>
  <si>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</si>
  <si>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</si>
  <si>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</si>
  <si>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</si>
  <si>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</si>
  <si>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</si>
  <si>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</si>
  <si>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</si>
  <si>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</si>
  <si>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</si>
  <si>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</si>
  <si>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</si>
  <si>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</si>
  <si>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</si>
  <si>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</si>
  <si>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</si>
  <si>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</si>
  <si>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</si>
  <si>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</si>
  <si>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</si>
  <si>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</si>
  <si>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</si>
  <si>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</si>
  <si>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</si>
  <si>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</si>
  <si>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</si>
  <si>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</si>
  <si>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</si>
  <si>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</si>
  <si>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</si>
  <si>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</si>
  <si>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</si>
  <si>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</si>
  <si>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</si>
  <si>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</si>
  <si>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</si>
  <si>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</si>
  <si>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</si>
  <si>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</si>
  <si>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</si>
  <si>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</si>
  <si>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</si>
  <si>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</si>
  <si>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</si>
  <si>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</si>
  <si>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</si>
  <si>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</si>
  <si>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</si>
  <si>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</si>
  <si>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</si>
  <si>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</si>
  <si>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</si>
  <si>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</si>
  <si>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</si>
  <si>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</si>
  <si>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</si>
  <si>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</si>
  <si>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</si>
  <si>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</si>
  <si>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</si>
  <si>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</si>
  <si>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</si>
  <si>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</si>
  <si>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</si>
  <si>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</si>
  <si>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</si>
  <si>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</si>
  <si>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</si>
  <si>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</si>
  <si>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</si>
  <si>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</si>
  <si>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</si>
  <si>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</si>
  <si>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</si>
  <si>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</si>
  <si>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</si>
  <si>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</si>
  <si>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</si>
  <si>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</si>
  <si>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</si>
  <si>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</si>
  <si>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</si>
  <si>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</si>
  <si>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</si>
  <si>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</si>
  <si>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</si>
  <si>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</si>
  <si>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</si>
  <si>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</si>
  <si>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</si>
  <si>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</si>
  <si>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</si>
  <si>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</si>
  <si>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</si>
  <si>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</si>
  <si>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</si>
  <si>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</si>
  <si>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</si>
  <si>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</si>
  <si>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</si>
  <si>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</si>
  <si>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</si>
  <si>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</si>
  <si>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</si>
  <si>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</si>
  <si>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</si>
  <si>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</si>
  <si>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</si>
  <si>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</si>
  <si>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</si>
  <si>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</si>
  <si>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</si>
  <si>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</si>
  <si>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</si>
  <si>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</si>
  <si>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</si>
  <si>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</si>
  <si>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</si>
  <si>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</si>
  <si>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</si>
  <si>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</si>
  <si>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</si>
  <si>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</si>
  <si>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</si>
  <si>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</si>
  <si>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</si>
  <si>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</si>
  <si>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</si>
  <si>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</si>
  <si>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</si>
  <si>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</si>
  <si>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</si>
  <si>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</si>
  <si>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</si>
  <si>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</si>
  <si>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</si>
  <si>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</si>
  <si>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</si>
  <si>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</si>
  <si>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</si>
  <si>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</si>
  <si>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</si>
  <si>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</si>
  <si>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</si>
  <si>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</si>
  <si>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</si>
  <si>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</si>
  <si>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</si>
  <si>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</si>
  <si>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</si>
  <si>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</si>
  <si>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</si>
  <si>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</si>
  <si>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</si>
  <si>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</si>
  <si>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</si>
  <si>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</si>
  <si>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</si>
  <si>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</si>
  <si>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</si>
  <si>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</si>
  <si>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</si>
  <si>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</si>
  <si>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</si>
  <si>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</si>
  <si>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</si>
  <si>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</si>
  <si>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</si>
  <si>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</si>
  <si>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</si>
  <si>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</si>
  <si>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</si>
  <si>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</si>
  <si>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</si>
  <si>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</si>
  <si>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</si>
  <si>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</si>
  <si>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</si>
  <si>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</si>
  <si>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</si>
  <si>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</si>
  <si>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</si>
  <si>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</si>
  <si>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</si>
  <si>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</si>
  <si>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</si>
  <si>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</si>
  <si>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</si>
  <si>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</si>
  <si>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</si>
  <si>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</si>
  <si>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</si>
  <si>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</si>
  <si>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</si>
  <si>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</si>
  <si>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</si>
  <si>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</si>
  <si>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</si>
  <si>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</si>
  <si>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</si>
  <si>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</si>
  <si>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</si>
  <si>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</si>
  <si>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</si>
  <si>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</si>
  <si>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</si>
  <si>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</si>
  <si>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</si>
  <si>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</si>
  <si>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</si>
  <si>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</si>
  <si>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</si>
  <si>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</si>
  <si>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</si>
  <si>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</si>
  <si>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</si>
  <si>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</si>
  <si>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</si>
  <si>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</si>
  <si>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</si>
  <si>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</si>
  <si>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</si>
  <si>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</si>
  <si>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</si>
  <si>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</si>
  <si>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</si>
  <si>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</si>
  <si>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</si>
  <si>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</si>
  <si>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</si>
  <si>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</si>
  <si>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</si>
  <si>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</si>
  <si>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</si>
  <si>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</si>
  <si>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</si>
  <si>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</si>
  <si>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</si>
  <si>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</si>
  <si>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</si>
  <si>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</si>
  <si>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</si>
  <si>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</si>
  <si>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</si>
  <si>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</si>
  <si>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</si>
  <si>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</si>
  <si>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</si>
  <si>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</si>
  <si>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</si>
  <si>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</si>
  <si>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</si>
  <si>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</si>
  <si>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</si>
  <si>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</si>
  <si>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</si>
  <si>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</si>
  <si>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</si>
  <si>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</si>
  <si>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</si>
  <si>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</si>
  <si>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</si>
  <si>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</si>
  <si>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</si>
  <si>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</si>
  <si>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</si>
  <si>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</si>
  <si>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</si>
  <si>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</si>
  <si>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</si>
  <si>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</si>
  <si>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</si>
  <si>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</si>
  <si>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</si>
  <si>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</si>
  <si>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</si>
  <si>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</si>
  <si>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</si>
  <si>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</si>
  <si>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</si>
  <si>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</si>
  <si>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</si>
  <si>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</si>
  <si>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</si>
  <si>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</si>
  <si>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</si>
  <si>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</si>
  <si>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</si>
  <si>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</si>
  <si>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</si>
  <si>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</si>
  <si>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</si>
  <si>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</si>
  <si>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</si>
  <si>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</si>
  <si>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</si>
  <si>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</si>
  <si>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</si>
  <si>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</si>
  <si>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</si>
  <si>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</si>
  <si>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</si>
  <si>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</si>
  <si>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</si>
  <si>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</si>
  <si>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</si>
  <si>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</si>
  <si>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</si>
  <si>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</si>
  <si>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</si>
  <si>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</si>
  <si>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</si>
  <si>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</si>
  <si>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</si>
  <si>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</si>
  <si>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</si>
  <si>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</si>
  <si>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</si>
  <si>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</si>
  <si>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</si>
  <si>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</si>
  <si>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</si>
  <si>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</si>
  <si>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</si>
  <si>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</si>
  <si>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</si>
  <si>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</si>
  <si>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</si>
  <si>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</si>
  <si>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</si>
  <si>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</si>
  <si>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</si>
  <si>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</si>
  <si>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</si>
  <si>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</si>
  <si>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</si>
  <si>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</si>
  <si>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</si>
  <si>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</si>
  <si>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</si>
  <si>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</si>
  <si>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</si>
  <si>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</si>
  <si>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</si>
  <si>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</si>
  <si>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</si>
  <si>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</si>
  <si>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</si>
  <si>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</si>
  <si>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</si>
  <si>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</si>
  <si>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</si>
  <si>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</si>
  <si>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</si>
  <si>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</si>
  <si>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</si>
  <si>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</si>
  <si>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</si>
  <si>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</si>
  <si>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</si>
  <si>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</si>
  <si>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</si>
  <si>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</si>
  <si>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</si>
  <si>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</si>
  <si>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</si>
  <si>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</si>
  <si>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</si>
  <si>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</si>
  <si>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</si>
  <si>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</si>
  <si>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</si>
  <si>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</si>
  <si>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</si>
  <si>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</si>
  <si>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</si>
  <si>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</si>
  <si>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</si>
  <si>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</si>
  <si>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</si>
  <si>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</si>
  <si>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</si>
  <si>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</si>
  <si>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</si>
  <si>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</si>
  <si>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</si>
  <si>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</si>
  <si>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</si>
  <si>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</si>
  <si>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</si>
  <si>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</si>
  <si>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</si>
  <si>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</si>
  <si>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</si>
  <si>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</si>
  <si>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</si>
  <si>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</si>
  <si>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</si>
  <si>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</si>
  <si>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</si>
  <si>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</si>
  <si>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</si>
  <si>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</si>
  <si>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</si>
  <si>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</si>
  <si>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</si>
  <si>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</si>
  <si>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</si>
  <si>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</si>
  <si>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</si>
  <si>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</si>
  <si>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</si>
  <si>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</si>
  <si>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</si>
  <si>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</si>
  <si>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</si>
  <si>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</si>
  <si>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</si>
  <si>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</si>
  <si>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</si>
  <si>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</si>
  <si>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</si>
  <si>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</si>
  <si>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</si>
  <si>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</si>
  <si>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</si>
  <si>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</si>
  <si>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</si>
  <si>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</si>
  <si>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</si>
  <si>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</si>
  <si>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</si>
  <si>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</si>
  <si>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</si>
  <si>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</si>
  <si>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</si>
  <si>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</si>
  <si>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</si>
  <si>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</si>
  <si>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</si>
  <si>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</si>
  <si>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</si>
  <si>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</si>
  <si>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</si>
  <si>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</si>
  <si>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</si>
  <si>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</si>
  <si>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</si>
  <si>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</si>
  <si>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</si>
  <si>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</si>
  <si>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</si>
  <si>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</si>
  <si>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</si>
  <si>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</si>
  <si>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</si>
  <si>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</si>
  <si>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</si>
  <si>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</si>
  <si>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</si>
  <si>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</si>
  <si>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</si>
  <si>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</si>
  <si>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</si>
  <si>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</si>
  <si>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</si>
  <si>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</si>
  <si>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</si>
  <si>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</si>
  <si>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</si>
  <si>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</si>
  <si>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</si>
  <si>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</si>
  <si>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</si>
  <si>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</si>
  <si>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</si>
  <si>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</si>
  <si>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</si>
  <si>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</si>
  <si>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</si>
  <si>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</si>
  <si>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</si>
  <si>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</si>
  <si>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</si>
  <si>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</si>
  <si>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</si>
  <si>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</si>
  <si>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</si>
  <si>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</si>
  <si>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</si>
  <si>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</si>
  <si>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</si>
  <si>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</si>
  <si>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</si>
  <si>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</si>
  <si>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</si>
  <si>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</si>
  <si>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</si>
  <si>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</si>
  <si>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</si>
  <si>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</si>
  <si>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</si>
  <si>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</si>
  <si>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</si>
  <si>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</si>
  <si>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</si>
  <si>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</si>
  <si>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</si>
  <si>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</si>
  <si>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</si>
  <si>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</si>
  <si>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</si>
  <si>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</si>
  <si>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</si>
  <si>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</si>
  <si>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</si>
  <si>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</si>
  <si>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</si>
  <si>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</si>
  <si>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</si>
  <si>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</si>
  <si>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</si>
  <si>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</si>
  <si>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</si>
  <si>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</si>
  <si>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</si>
  <si>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</si>
  <si>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</si>
  <si>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</si>
  <si>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</si>
  <si>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</si>
  <si>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</si>
  <si>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</si>
  <si>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</si>
  <si>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</si>
  <si>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</si>
  <si>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</si>
  <si>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</si>
  <si>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</si>
  <si>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</si>
  <si>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</si>
  <si>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</si>
  <si>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</si>
  <si>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</si>
  <si>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</si>
  <si>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</si>
  <si>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</si>
  <si>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</si>
  <si>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</si>
  <si>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</si>
  <si>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</si>
  <si>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</si>
  <si>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</si>
  <si>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</si>
  <si>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</si>
  <si>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</si>
  <si>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</si>
  <si>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</si>
  <si>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</si>
  <si>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</si>
  <si>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</si>
  <si>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</si>
  <si>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</si>
  <si>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</si>
  <si>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</si>
  <si>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</si>
  <si>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</si>
  <si>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</si>
  <si>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</si>
  <si>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</si>
  <si>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</si>
  <si>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</si>
  <si>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</si>
  <si>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</si>
  <si>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</si>
  <si>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</si>
  <si>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</si>
  <si>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</si>
  <si>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</si>
  <si>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</si>
  <si>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</si>
  <si>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</si>
  <si>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</si>
  <si>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</si>
  <si>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</si>
  <si>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</si>
  <si>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</si>
  <si>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</si>
  <si>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</si>
  <si>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</si>
  <si>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</si>
  <si>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</si>
  <si>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</si>
  <si>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</si>
  <si>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</si>
  <si>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</si>
  <si>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</si>
  <si>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</si>
  <si>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</si>
  <si>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</si>
  <si>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</si>
  <si>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</si>
  <si>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</si>
  <si>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</si>
  <si>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</si>
  <si>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</si>
  <si>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</si>
  <si>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</si>
  <si>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</si>
  <si>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</si>
  <si>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</si>
  <si>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</si>
  <si>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</si>
  <si>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</si>
  <si>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</si>
  <si>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</si>
  <si>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</si>
  <si>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</si>
  <si>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</si>
  <si>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</si>
  <si>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</si>
  <si>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</si>
  <si>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</si>
  <si>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</si>
  <si>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</si>
  <si>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</si>
  <si>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</si>
  <si>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</si>
  <si>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</si>
  <si>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</si>
  <si>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</si>
  <si>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</si>
  <si>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</si>
  <si>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</si>
  <si>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</si>
  <si>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</si>
  <si>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</si>
  <si>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</si>
  <si>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</si>
  <si>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</si>
  <si>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</si>
  <si>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</si>
  <si>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</si>
  <si>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</si>
  <si>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</si>
  <si>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</si>
  <si>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</si>
  <si>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</si>
  <si>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</si>
  <si>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</si>
  <si>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</si>
  <si>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</si>
  <si>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</si>
  <si>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</si>
  <si>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</si>
  <si>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</si>
  <si>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</si>
  <si>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</si>
  <si>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</si>
  <si>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</si>
  <si>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</si>
  <si>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</si>
  <si>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</si>
  <si>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</si>
  <si>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</si>
  <si>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</si>
  <si>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</si>
  <si>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</si>
  <si>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</si>
  <si>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</si>
  <si>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</si>
  <si>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</si>
  <si>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</si>
  <si>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</si>
  <si>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</si>
  <si>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</si>
  <si>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</si>
  <si>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</si>
  <si>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</si>
  <si>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</si>
  <si>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</si>
  <si>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</si>
  <si>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</si>
  <si>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</si>
  <si>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</si>
  <si>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</si>
  <si>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</si>
  <si>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</si>
  <si>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</si>
  <si>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</si>
  <si>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</si>
  <si>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</si>
  <si>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</si>
  <si>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</si>
  <si>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</si>
  <si>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</si>
  <si>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</si>
  <si>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</si>
  <si>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</si>
  <si>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</si>
  <si>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</si>
  <si>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</si>
  <si>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</si>
  <si>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</si>
  <si>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</si>
  <si>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</si>
  <si>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</si>
  <si>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</si>
  <si>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</si>
  <si>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</si>
  <si>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</si>
  <si>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</si>
  <si>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</si>
  <si>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</si>
  <si>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</si>
  <si>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</si>
  <si>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</si>
  <si>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</si>
  <si>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</si>
  <si>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</si>
  <si>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</si>
  <si>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</si>
  <si>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</si>
  <si>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</si>
  <si>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</si>
  <si>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</si>
  <si>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</si>
  <si>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</si>
  <si>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</si>
  <si>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</si>
  <si>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</si>
  <si>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</si>
  <si>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</si>
  <si>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</si>
  <si>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</si>
  <si>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</si>
  <si>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</si>
  <si>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</si>
  <si>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</si>
  <si>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</si>
  <si>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</si>
  <si>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</si>
  <si>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</si>
  <si>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</si>
  <si>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</si>
  <si>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</si>
  <si>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</si>
  <si>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</si>
  <si>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</si>
  <si>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</si>
  <si>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</si>
  <si>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</si>
  <si>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</si>
  <si>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</si>
  <si>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</si>
  <si>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</si>
  <si>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</si>
  <si>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</si>
  <si>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</si>
  <si>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</si>
  <si>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</si>
  <si>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</si>
  <si>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</si>
  <si>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</si>
  <si>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</si>
  <si>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</si>
  <si>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</si>
  <si>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</si>
  <si>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</si>
  <si>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</si>
  <si>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</si>
  <si>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</si>
  <si>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</si>
  <si>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</si>
  <si>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</si>
  <si>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</si>
  <si>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</si>
  <si>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</si>
  <si>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</si>
  <si>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</si>
  <si>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</si>
  <si>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</si>
  <si>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</si>
  <si>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</si>
  <si>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</si>
  <si>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</si>
  <si>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</si>
  <si>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</si>
  <si>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</si>
  <si>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</si>
  <si>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</si>
  <si>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</si>
  <si>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</si>
  <si>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</si>
  <si>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</si>
  <si>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</si>
  <si>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</si>
  <si>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</si>
  <si>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</si>
  <si>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</si>
  <si>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</si>
  <si>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</si>
  <si>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</si>
  <si>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</si>
  <si>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</si>
  <si>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</si>
  <si>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</si>
  <si>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</si>
  <si>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</si>
  <si>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</si>
  <si>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</si>
  <si>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</si>
  <si>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</si>
  <si>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</si>
  <si>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</si>
  <si>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</si>
  <si>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</si>
  <si>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</si>
  <si>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</si>
  <si>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</si>
  <si>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</si>
  <si>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</si>
  <si>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</si>
  <si>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</si>
  <si>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</si>
  <si>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</si>
  <si>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</si>
  <si>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</si>
  <si>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</si>
  <si>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</si>
  <si>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</si>
  <si>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</si>
  <si>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</si>
  <si>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</si>
  <si>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</si>
  <si>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</si>
  <si>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</si>
  <si>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</si>
  <si>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</si>
  <si>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</si>
  <si>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</si>
  <si>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</si>
  <si>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</si>
  <si>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</si>
  <si>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</si>
  <si>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</si>
  <si>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</si>
  <si>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</si>
  <si>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</si>
  <si>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</si>
  <si>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</si>
  <si>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</si>
  <si>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</si>
  <si>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</si>
  <si>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</si>
  <si>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</si>
  <si>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</si>
  <si>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</si>
  <si>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</si>
  <si>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</si>
  <si>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</si>
  <si>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</si>
  <si>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</si>
  <si>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</si>
  <si>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</si>
  <si>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</si>
  <si>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</si>
  <si>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</si>
  <si>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</si>
  <si>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</si>
  <si>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</si>
  <si>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</si>
  <si>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</si>
  <si>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</si>
  <si>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</si>
  <si>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</si>
  <si>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</si>
  <si>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</si>
  <si>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</si>
  <si>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</si>
  <si>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</si>
  <si>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</si>
  <si>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</si>
  <si>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</si>
  <si>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</si>
  <si>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</si>
  <si>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</si>
  <si>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</si>
  <si>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</si>
  <si>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</si>
  <si>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</si>
  <si>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</si>
  <si>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</si>
  <si>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</si>
  <si>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</si>
  <si>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</si>
  <si>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</si>
  <si>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</si>
  <si>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</si>
  <si>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</si>
  <si>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</si>
  <si>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</si>
  <si>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</si>
  <si>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</si>
  <si>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</si>
  <si>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</si>
  <si>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</si>
  <si>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</si>
  <si>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</si>
  <si>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</si>
  <si>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</si>
  <si>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</si>
  <si>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</si>
  <si>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</si>
  <si>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</si>
  <si>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</si>
  <si>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</si>
  <si>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</si>
  <si>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</si>
  <si>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</si>
  <si>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</si>
  <si>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</si>
  <si>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</si>
  <si>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</si>
  <si>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</si>
  <si>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</si>
  <si>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</si>
  <si>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</si>
  <si>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</si>
  <si>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</si>
  <si>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</si>
  <si>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</si>
  <si>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</si>
  <si>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</si>
  <si>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</si>
  <si>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</si>
  <si>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</si>
  <si>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</si>
  <si>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</si>
  <si>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</si>
  <si>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</si>
  <si>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</si>
  <si>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</si>
  <si>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</si>
  <si>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</si>
  <si>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</si>
  <si>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</si>
  <si>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</si>
  <si>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</si>
  <si>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</si>
  <si>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</si>
  <si>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</si>
  <si>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</si>
  <si>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</si>
  <si>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</si>
  <si>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</si>
  <si>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</si>
  <si>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</si>
  <si>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</si>
  <si>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</si>
  <si>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</si>
  <si>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</si>
  <si>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</si>
  <si>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</si>
  <si>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</si>
  <si>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</si>
  <si>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</si>
  <si>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</si>
  <si>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</si>
  <si>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</si>
  <si>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</si>
  <si>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</si>
  <si>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</si>
  <si>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</si>
  <si>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</si>
  <si>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</si>
  <si>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</si>
  <si>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</si>
  <si>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</si>
  <si>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</si>
  <si>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</si>
  <si>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</si>
  <si>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</si>
  <si>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</si>
  <si>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</si>
  <si>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</si>
  <si>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</si>
  <si>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</si>
  <si>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</si>
  <si>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</si>
  <si>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</si>
  <si>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</si>
  <si>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</si>
  <si>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</si>
  <si>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</si>
  <si>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</si>
  <si>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</si>
  <si>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</si>
  <si>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</si>
  <si>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</si>
  <si>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</si>
  <si>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</si>
  <si>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</si>
  <si>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</si>
  <si>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</si>
  <si>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</si>
  <si>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</si>
  <si>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</si>
  <si>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</si>
  <si>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</si>
  <si>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</si>
  <si>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</si>
  <si>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</si>
  <si>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</si>
  <si>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</si>
  <si>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</si>
  <si>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</si>
  <si>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</si>
  <si>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</si>
  <si>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</si>
  <si>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</si>
  <si>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</si>
  <si>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</si>
  <si>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</si>
  <si>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</si>
  <si>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</si>
  <si>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</si>
  <si>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</si>
  <si>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</si>
  <si>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</si>
  <si>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</si>
  <si>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</si>
  <si>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</si>
  <si>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</si>
  <si>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</si>
  <si>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</si>
  <si>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</si>
  <si>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</si>
  <si>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</si>
  <si>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</si>
  <si>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</si>
  <si>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</si>
  <si>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</si>
  <si>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</si>
  <si>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</si>
  <si>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</si>
  <si>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</si>
  <si>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</si>
  <si>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</si>
  <si>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</si>
  <si>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</si>
  <si>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</si>
  <si>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</si>
  <si>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</si>
  <si>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</si>
  <si>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</si>
  <si>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</si>
  <si>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</si>
  <si>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</si>
  <si>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</si>
  <si>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</si>
  <si>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</si>
  <si>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</si>
  <si>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</si>
  <si>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</si>
  <si>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</si>
  <si>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</si>
  <si>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</si>
  <si>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</si>
  <si>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</si>
  <si>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</si>
  <si>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</si>
  <si>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</si>
  <si>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</si>
  <si>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</si>
  <si>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</si>
  <si>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</si>
  <si>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</si>
  <si>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</si>
  <si>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</si>
  <si>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</si>
  <si>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</si>
  <si>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</si>
  <si>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</si>
  <si>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</si>
  <si>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</si>
  <si>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</si>
  <si>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</si>
  <si>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</si>
  <si>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</si>
  <si>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</si>
  <si>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</si>
  <si>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</si>
  <si>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</si>
  <si>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</si>
  <si>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</si>
  <si>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</si>
  <si>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</si>
  <si>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</si>
  <si>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</si>
  <si>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</si>
  <si>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</si>
  <si>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</si>
  <si>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</si>
  <si>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</si>
  <si>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</si>
  <si>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</si>
  <si>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</si>
  <si>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</si>
  <si>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</si>
  <si>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</si>
  <si>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</si>
  <si>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</si>
  <si>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</si>
  <si>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</si>
  <si>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</si>
  <si>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</si>
  <si>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</si>
  <si>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</si>
  <si>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</si>
  <si>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</si>
  <si>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</si>
  <si>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</si>
  <si>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</si>
  <si>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</si>
  <si>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</si>
  <si>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</si>
  <si>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</si>
  <si>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</si>
  <si>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</si>
  <si>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</si>
  <si>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</si>
  <si>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</si>
  <si>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</si>
  <si>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</si>
  <si>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</si>
  <si>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</si>
  <si>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</si>
  <si>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</si>
  <si>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</si>
  <si>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</si>
  <si>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</si>
  <si>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</si>
  <si>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</si>
  <si>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</si>
  <si>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</si>
  <si>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</si>
  <si>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</si>
  <si>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</si>
  <si>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</si>
  <si>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</si>
  <si>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</si>
  <si>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</si>
  <si>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</si>
  <si>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</si>
  <si>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</si>
  <si>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</si>
  <si>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</si>
  <si>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</si>
  <si>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</si>
  <si>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</si>
  <si>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</si>
  <si>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</si>
  <si>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</si>
  <si>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</si>
  <si>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</si>
  <si>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</si>
  <si>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</si>
  <si>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</si>
  <si>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</si>
  <si>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</si>
  <si>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</si>
  <si>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</si>
  <si>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</si>
  <si>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</si>
  <si>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</si>
  <si>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</si>
  <si>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</si>
  <si>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</si>
  <si>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</si>
  <si>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</si>
  <si>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</si>
  <si>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</si>
  <si>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</si>
  <si>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</si>
  <si>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</si>
  <si>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</si>
  <si>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</si>
  <si>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</si>
  <si>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</si>
  <si>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</si>
  <si>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</si>
  <si>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</si>
  <si>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</si>
  <si>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</si>
  <si>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</si>
  <si>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</si>
  <si>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</si>
  <si>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</si>
  <si>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</si>
  <si>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</si>
  <si>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</si>
  <si>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</si>
  <si>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</si>
  <si>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</si>
  <si>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</si>
  <si>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</si>
  <si>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</si>
  <si>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</si>
  <si>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</si>
  <si>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</si>
  <si>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</si>
  <si>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</si>
  <si>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</si>
  <si>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</si>
  <si>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</si>
  <si>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</si>
  <si>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</si>
  <si>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</si>
  <si>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</si>
  <si>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</si>
  <si>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</si>
  <si>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</si>
  <si>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</si>
  <si>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</si>
  <si>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</si>
  <si>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</si>
  <si>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</si>
  <si>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</si>
  <si>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</si>
  <si>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</si>
  <si>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</si>
  <si>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</si>
  <si>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</si>
  <si>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</si>
  <si>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</si>
  <si>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</si>
  <si>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</si>
  <si>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</si>
  <si>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</si>
  <si>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</si>
  <si>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</si>
  <si>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</si>
  <si>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</si>
  <si>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</si>
  <si>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</si>
  <si>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</si>
  <si>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</si>
  <si>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</si>
  <si>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</si>
  <si>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</si>
  <si>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</si>
  <si>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</si>
  <si>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</si>
  <si>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</si>
  <si>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</si>
  <si>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</si>
  <si>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</si>
  <si>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</si>
  <si>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</si>
  <si>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</si>
  <si>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</si>
  <si>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</si>
  <si>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</si>
  <si>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</si>
  <si>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</si>
  <si>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</si>
  <si>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</si>
  <si>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</si>
  <si>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</si>
  <si>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</si>
  <si>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</si>
  <si>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</si>
  <si>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</si>
  <si>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</si>
  <si>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</si>
  <si>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</si>
  <si>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</si>
  <si>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</si>
  <si>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</si>
  <si>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</si>
  <si>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</si>
  <si>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</si>
  <si>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</si>
  <si>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</si>
  <si>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</si>
  <si>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</si>
  <si>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</si>
  <si>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</si>
  <si>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</si>
  <si>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</si>
  <si>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</si>
  <si>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</si>
  <si>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</si>
  <si>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</si>
  <si>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</si>
  <si>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</si>
  <si>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</si>
  <si>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</si>
  <si>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</si>
  <si>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</si>
  <si>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</si>
  <si>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</si>
  <si>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</si>
  <si>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</si>
  <si>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</si>
  <si>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</si>
  <si>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</si>
  <si>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</si>
  <si>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</si>
  <si>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</si>
  <si>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</si>
  <si>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</si>
  <si>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</si>
  <si>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</si>
  <si>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</si>
  <si>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</si>
  <si>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</si>
  <si>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</si>
  <si>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</si>
  <si>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</si>
  <si>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</si>
  <si>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</si>
  <si>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</si>
  <si>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</si>
  <si>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</si>
  <si>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</si>
  <si>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</si>
  <si>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</si>
  <si>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</si>
  <si>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</si>
  <si>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</si>
  <si>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</si>
  <si>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</si>
  <si>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</si>
  <si>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</si>
  <si>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</si>
  <si>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</si>
  <si>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</si>
  <si>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</si>
  <si>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</si>
  <si>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</si>
  <si>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</si>
  <si>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</si>
  <si>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</si>
  <si>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</si>
  <si>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</si>
  <si>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</si>
  <si>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</si>
  <si>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</si>
  <si>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</si>
  <si>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</si>
  <si>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</si>
  <si>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</si>
  <si>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</si>
  <si>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</si>
  <si>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</si>
  <si>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</si>
  <si>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</si>
  <si>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</si>
  <si>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</si>
  <si>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</si>
  <si>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</si>
  <si>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</si>
  <si>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</si>
  <si>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</si>
  <si>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</si>
  <si>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</si>
  <si>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</si>
  <si>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</si>
  <si>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</si>
  <si>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</si>
  <si>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</si>
  <si>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</si>
  <si>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</si>
  <si>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</si>
  <si>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</si>
  <si>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</si>
  <si>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</si>
  <si>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</si>
  <si>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</si>
  <si>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</si>
  <si>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</si>
  <si>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</si>
  <si>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</si>
  <si>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</si>
  <si>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</si>
  <si>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</si>
  <si>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</si>
  <si>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</si>
  <si>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</si>
  <si>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</si>
  <si>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</si>
  <si>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</si>
  <si>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</si>
  <si>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</si>
  <si>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</si>
  <si>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</si>
  <si>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</si>
  <si>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</si>
  <si>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</si>
  <si>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</si>
  <si>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</si>
  <si>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</si>
  <si>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</si>
  <si>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</si>
  <si>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</si>
  <si>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</si>
  <si>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</si>
  <si>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</si>
  <si>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</si>
  <si>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</si>
  <si>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</si>
  <si>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</si>
  <si>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</si>
  <si>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</si>
  <si>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</si>
  <si>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</si>
  <si>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</si>
  <si>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</si>
  <si>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</si>
  <si>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</si>
  <si>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</si>
  <si>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</si>
  <si>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</si>
  <si>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</si>
  <si>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</si>
  <si>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</si>
  <si>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</si>
  <si>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</si>
  <si>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</si>
  <si>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</si>
  <si>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</si>
  <si>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</si>
  <si>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</si>
  <si>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</si>
  <si>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</si>
  <si>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</si>
  <si>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</si>
  <si>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</si>
  <si>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</si>
  <si>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</si>
  <si>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</si>
  <si>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</si>
  <si>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</si>
  <si>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</si>
  <si>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</si>
  <si>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</si>
  <si>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</si>
  <si>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</si>
  <si>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</si>
  <si>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</si>
  <si>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</si>
  <si>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</si>
  <si>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</si>
  <si>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</si>
  <si>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</si>
  <si>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</si>
  <si>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</si>
  <si>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</si>
  <si>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</si>
  <si>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</si>
  <si>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</si>
  <si>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</si>
  <si>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</si>
  <si>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</si>
  <si>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</si>
  <si>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</si>
  <si>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</si>
  <si>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</si>
  <si>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</si>
  <si>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</si>
  <si>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</si>
  <si>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</si>
  <si>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</si>
  <si>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</si>
  <si>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</si>
  <si>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</si>
  <si>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</si>
  <si>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</si>
  <si>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</si>
  <si>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</si>
  <si>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</si>
  <si>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</si>
  <si>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</si>
  <si>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</si>
  <si>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</si>
  <si>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</si>
  <si>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</si>
  <si>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</si>
  <si>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</si>
  <si>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</si>
  <si>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</si>
  <si>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</si>
  <si>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</si>
  <si>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</si>
  <si>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</si>
  <si>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</si>
  <si>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</si>
  <si>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</si>
  <si>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</si>
  <si>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</si>
  <si>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</si>
  <si>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</si>
  <si>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</si>
  <si>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</si>
  <si>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</si>
  <si>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</si>
  <si>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</si>
  <si>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</si>
  <si>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</si>
  <si>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</si>
  <si>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</si>
  <si>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</si>
  <si>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</si>
  <si>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</si>
  <si>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</si>
  <si>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</si>
  <si>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</si>
  <si>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</si>
  <si>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</si>
  <si>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</si>
  <si>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</si>
  <si>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</si>
  <si>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</si>
  <si>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</si>
  <si>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</si>
  <si>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</si>
  <si>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</si>
  <si>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</si>
  <si>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</si>
  <si>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</si>
  <si>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</si>
  <si>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</si>
  <si>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</si>
  <si>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</si>
  <si>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</si>
  <si>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</si>
  <si>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</si>
  <si>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</si>
  <si>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</si>
  <si>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</si>
  <si>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</si>
  <si>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</si>
  <si>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</si>
  <si>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</si>
  <si>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</si>
  <si>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</si>
  <si>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</si>
  <si>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</si>
  <si>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</si>
  <si>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</si>
  <si>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</si>
  <si>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</si>
  <si>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</si>
  <si>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</si>
  <si>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</si>
  <si>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</si>
  <si>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</si>
  <si>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</si>
  <si>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</si>
  <si>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</si>
  <si>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</si>
  <si>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</si>
  <si>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</si>
  <si>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</si>
  <si>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</si>
  <si>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</si>
  <si>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</si>
  <si>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</si>
  <si>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</si>
  <si>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</si>
  <si>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</si>
  <si>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</si>
  <si>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</si>
  <si>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</si>
  <si>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</si>
  <si>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</si>
  <si>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</si>
  <si>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</si>
  <si>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</si>
  <si>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</si>
  <si>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</si>
  <si>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</si>
  <si>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</si>
  <si>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</si>
  <si>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</si>
  <si>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</si>
  <si>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</si>
  <si>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</si>
  <si>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</si>
  <si>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</si>
  <si>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</si>
  <si>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</si>
  <si>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</si>
  <si>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</si>
  <si>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</si>
  <si>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</si>
  <si>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</si>
  <si>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</si>
  <si>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</si>
  <si>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</si>
  <si>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</si>
  <si>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</si>
  <si>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</si>
  <si>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</si>
  <si>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</si>
  <si>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</si>
  <si>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</si>
  <si>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</si>
  <si>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</si>
  <si>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</si>
  <si>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</si>
  <si>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</si>
  <si>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</si>
  <si>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</si>
  <si>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</si>
  <si>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</si>
  <si>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</si>
  <si>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</si>
  <si>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</si>
  <si>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</si>
  <si>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</si>
  <si>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</si>
  <si>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</si>
  <si>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</si>
  <si>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</si>
  <si>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</si>
  <si>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</si>
  <si>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</si>
  <si>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</si>
  <si>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</si>
  <si>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</si>
  <si>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</si>
  <si>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</si>
  <si>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</si>
  <si>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</si>
  <si>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</si>
  <si>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</si>
  <si>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</si>
  <si>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</si>
  <si>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</si>
  <si>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</si>
  <si>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</si>
  <si>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</si>
  <si>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</si>
  <si>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</si>
  <si>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</si>
  <si>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</si>
  <si>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</si>
  <si>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</si>
  <si>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</si>
  <si>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</si>
  <si>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</si>
  <si>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</si>
  <si>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</si>
  <si>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</si>
  <si>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</si>
  <si>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</si>
  <si>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</si>
  <si>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</si>
  <si>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</si>
  <si>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</si>
  <si>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</si>
  <si>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</si>
  <si>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</si>
  <si>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</si>
  <si>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</si>
  <si>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</si>
  <si>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</si>
  <si>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</si>
  <si>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</si>
  <si>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</si>
  <si>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</si>
  <si>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</si>
  <si>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</si>
  <si>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</si>
  <si>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</si>
  <si>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</si>
  <si>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</si>
  <si>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</si>
  <si>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</si>
  <si>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</si>
  <si>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</si>
  <si>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</si>
  <si>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</si>
  <si>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</si>
  <si>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</si>
  <si>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</si>
  <si>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</si>
  <si>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</si>
  <si>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</si>
  <si>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</si>
  <si>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</si>
  <si>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</si>
  <si>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</si>
  <si>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</si>
  <si>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</si>
  <si>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</si>
  <si>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</si>
  <si>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</si>
  <si>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</si>
  <si>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</si>
  <si>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</si>
  <si>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</si>
  <si>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</si>
  <si>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</si>
  <si>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</si>
  <si>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</si>
  <si>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</si>
  <si>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</si>
  <si>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</si>
  <si>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</si>
  <si>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</si>
  <si>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</si>
  <si>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</si>
  <si>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</si>
  <si>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</si>
  <si>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</si>
  <si>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</si>
  <si>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</si>
  <si>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</si>
  <si>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</si>
  <si>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</si>
  <si>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</si>
  <si>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</si>
  <si>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</si>
  <si>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</si>
  <si>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</si>
  <si>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</si>
  <si>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</si>
  <si>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</si>
  <si>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</si>
  <si>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</si>
  <si>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</si>
  <si>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</si>
  <si>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</si>
  <si>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</si>
  <si>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</si>
  <si>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</si>
  <si>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</si>
  <si>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</si>
  <si>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</si>
  <si>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</si>
  <si>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</si>
  <si>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</si>
  <si>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</si>
  <si>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</si>
  <si>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</si>
  <si>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</si>
  <si>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</si>
  <si>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</si>
  <si>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</si>
  <si>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</si>
  <si>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</si>
  <si>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</si>
  <si>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</si>
  <si>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</si>
  <si>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</si>
  <si>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</si>
  <si>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</si>
  <si>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</si>
  <si>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</si>
  <si>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</si>
  <si>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</si>
  <si>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</si>
  <si>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</si>
  <si>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</si>
  <si>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</si>
  <si>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</si>
  <si>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</si>
  <si>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</si>
  <si>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</si>
  <si>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</si>
  <si>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</si>
  <si>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</si>
  <si>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</si>
  <si>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</si>
  <si>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</si>
  <si>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</si>
  <si>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</si>
  <si>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</si>
  <si>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</si>
  <si>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</si>
  <si>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</si>
  <si>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</si>
  <si>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</si>
  <si>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</si>
  <si>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</si>
  <si>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</si>
  <si>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</si>
  <si>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</si>
  <si>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</si>
  <si>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</si>
  <si>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</si>
  <si>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</si>
  <si>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</si>
  <si>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</si>
  <si>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</si>
  <si>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</si>
  <si>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</si>
  <si>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</si>
  <si>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</si>
  <si>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</si>
  <si>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</si>
  <si>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</si>
  <si>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</si>
  <si>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</si>
  <si>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</si>
  <si>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</si>
  <si>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</si>
  <si>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</si>
  <si>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</si>
  <si>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</si>
  <si>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</si>
  <si>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</si>
  <si>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</si>
  <si>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</si>
  <si>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</si>
  <si>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</si>
  <si>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</si>
  <si>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</si>
  <si>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</si>
  <si>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</si>
  <si>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</si>
  <si>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</si>
  <si>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</si>
  <si>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</si>
  <si>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</si>
  <si>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</si>
  <si>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</si>
  <si>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</si>
  <si>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</si>
  <si>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</si>
  <si>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</si>
  <si>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</si>
  <si>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</si>
  <si>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</si>
  <si>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</si>
  <si>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</si>
  <si>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</si>
  <si>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</si>
  <si>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</si>
  <si>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</si>
  <si>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</si>
  <si>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</si>
  <si>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</si>
  <si>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</si>
  <si>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</si>
  <si>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</si>
  <si>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</si>
  <si>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</si>
  <si>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</si>
  <si>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</si>
  <si>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</si>
  <si>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</si>
  <si>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</si>
  <si>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</si>
  <si>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</si>
  <si>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</si>
  <si>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</si>
  <si>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</si>
  <si>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</si>
  <si>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</si>
  <si>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</si>
  <si>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</si>
  <si>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</si>
  <si>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</si>
  <si>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</si>
  <si>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</si>
  <si>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</si>
  <si>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</si>
  <si>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</si>
  <si>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</si>
  <si>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</si>
  <si>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</si>
  <si>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</si>
  <si>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</si>
  <si>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</si>
  <si>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</si>
  <si>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</si>
  <si>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</si>
  <si>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</si>
  <si>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</si>
  <si>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</si>
  <si>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</si>
  <si>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</si>
  <si>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</si>
  <si>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</si>
  <si>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</si>
  <si>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</si>
  <si>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</si>
  <si>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</si>
  <si>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</si>
  <si>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</si>
  <si>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</si>
  <si>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</si>
  <si>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</si>
  <si>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</si>
  <si>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</si>
  <si>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</si>
  <si>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</si>
  <si>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</si>
  <si>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</si>
  <si>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</si>
  <si>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</si>
  <si>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</si>
  <si>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</si>
  <si>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</si>
  <si>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</si>
  <si>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</si>
  <si>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</si>
  <si>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</si>
  <si>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</si>
  <si>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</si>
  <si>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</si>
  <si>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</si>
  <si>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</si>
  <si>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</si>
  <si>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</si>
  <si>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</si>
  <si>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</si>
  <si>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</si>
  <si>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</si>
  <si>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</si>
  <si>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</si>
  <si>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</si>
  <si>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</si>
  <si>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</si>
  <si>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</si>
  <si>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</si>
  <si>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</si>
  <si>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</si>
  <si>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</si>
  <si>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</si>
  <si>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</si>
  <si>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</si>
  <si>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</si>
  <si>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</si>
  <si>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</si>
  <si>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</si>
  <si>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</si>
  <si>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</si>
  <si>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</si>
  <si>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</si>
  <si>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</si>
  <si>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</si>
  <si>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</si>
  <si>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</si>
  <si>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</si>
  <si>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</si>
  <si>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</si>
  <si>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</si>
  <si>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</si>
  <si>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</si>
  <si>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</si>
  <si>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</si>
  <si>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</si>
  <si>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</si>
  <si>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</si>
  <si>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</si>
  <si>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</si>
  <si>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</si>
  <si>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</si>
  <si>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</si>
  <si>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</si>
  <si>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</si>
  <si>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</si>
  <si>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</si>
  <si>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</si>
  <si>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</si>
  <si>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</si>
  <si>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</si>
  <si>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</si>
  <si>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</si>
  <si>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</si>
  <si>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</si>
  <si>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</si>
  <si>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</si>
  <si>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</si>
  <si>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</si>
  <si>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</si>
  <si>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</si>
  <si>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</si>
  <si>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</si>
  <si>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</si>
  <si>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</si>
  <si>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</si>
  <si>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</si>
  <si>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</si>
  <si>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</si>
  <si>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</si>
  <si>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</si>
  <si>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</si>
  <si>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</si>
  <si>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</si>
  <si>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</si>
  <si>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</si>
  <si>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</si>
  <si>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</si>
  <si>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</si>
  <si>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</si>
  <si>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</si>
  <si>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</si>
  <si>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</si>
  <si>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</si>
  <si>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</si>
  <si>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</si>
  <si>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</si>
  <si>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</si>
  <si>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</si>
  <si>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</si>
  <si>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</si>
  <si>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</si>
  <si>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</si>
  <si>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</si>
  <si>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</si>
  <si>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</si>
  <si>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</si>
  <si>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</si>
  <si>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</si>
  <si>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</si>
  <si>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</si>
  <si>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</si>
  <si>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</si>
  <si>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</si>
  <si>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</si>
  <si>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</si>
  <si>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</si>
  <si>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</si>
  <si>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</si>
  <si>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</si>
  <si>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</si>
  <si>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</si>
  <si>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</si>
  <si>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</si>
  <si>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</si>
  <si>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</si>
  <si>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</si>
  <si>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</si>
  <si>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</si>
  <si>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</si>
  <si>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</si>
  <si>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</si>
  <si>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</si>
  <si>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</si>
  <si>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</si>
  <si>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</si>
  <si>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</si>
  <si>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</si>
  <si>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</si>
  <si>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</si>
  <si>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</si>
  <si>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</si>
  <si>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</si>
  <si>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</si>
  <si>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</si>
  <si>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</si>
  <si>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</si>
  <si>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</si>
  <si>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</si>
  <si>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</si>
  <si>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</si>
  <si>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</si>
  <si>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</si>
  <si>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</si>
  <si>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</si>
  <si>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</si>
  <si>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</si>
  <si>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</si>
  <si>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</si>
  <si>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</si>
  <si>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</si>
  <si>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</si>
  <si>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</si>
  <si>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</si>
  <si>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</si>
  <si>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</si>
  <si>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</si>
  <si>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</si>
  <si>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</si>
  <si>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</si>
  <si>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</si>
  <si>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</si>
  <si>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</si>
  <si>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</si>
  <si>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</si>
  <si>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</si>
  <si>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</si>
  <si>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</si>
  <si>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</si>
  <si>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</si>
  <si>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</si>
  <si>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</si>
  <si>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</si>
  <si>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</si>
  <si>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</si>
  <si>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</si>
  <si>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</si>
  <si>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</si>
  <si>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</si>
  <si>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</si>
  <si>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</si>
  <si>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</si>
  <si>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</si>
  <si>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</si>
  <si>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</si>
  <si>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</si>
  <si>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</si>
  <si>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</si>
  <si>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</si>
  <si>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</si>
  <si>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</si>
  <si>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</si>
  <si>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</si>
  <si>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</si>
  <si>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</si>
  <si>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</si>
  <si>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</si>
  <si>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</si>
  <si>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</si>
  <si>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</si>
  <si>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</si>
  <si>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</si>
  <si>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</si>
  <si>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</si>
  <si>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</si>
  <si>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</si>
  <si>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</si>
  <si>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</si>
  <si>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</si>
  <si>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</si>
  <si>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</si>
  <si>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</si>
  <si>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</si>
  <si>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</si>
  <si>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</si>
  <si>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</si>
  <si>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</si>
  <si>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</si>
  <si>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</si>
  <si>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</si>
  <si>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</si>
  <si>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</si>
  <si>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</si>
  <si>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</si>
  <si>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</si>
  <si>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</si>
  <si>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</si>
  <si>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</si>
  <si>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</si>
  <si>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</si>
  <si>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</si>
  <si>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</si>
  <si>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</si>
  <si>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</si>
  <si>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</si>
  <si>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</si>
  <si>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</si>
  <si>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</si>
  <si>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</si>
  <si>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</si>
  <si>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</si>
  <si>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</si>
  <si>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</si>
  <si>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</si>
  <si>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</si>
  <si>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</si>
  <si>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</si>
  <si>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</si>
  <si>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</si>
  <si>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</si>
  <si>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</si>
  <si>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</si>
  <si>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</si>
  <si>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</si>
  <si>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</si>
  <si>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</si>
  <si>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</si>
  <si>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</si>
  <si>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</si>
  <si>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</si>
  <si>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</si>
  <si>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</si>
  <si>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</si>
  <si>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</si>
  <si>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</si>
  <si>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</si>
  <si>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</si>
  <si>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</si>
  <si>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</si>
  <si>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</si>
  <si>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</si>
  <si>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</si>
  <si>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</si>
  <si>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</si>
  <si>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</si>
  <si>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</si>
  <si>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</si>
  <si>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</si>
  <si>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</si>
  <si>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</si>
  <si>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</si>
  <si>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</si>
  <si>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</si>
  <si>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</si>
  <si>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</si>
  <si>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</si>
  <si>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</si>
  <si>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</si>
  <si>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</si>
  <si>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</si>
  <si>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</si>
  <si>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</si>
  <si>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</si>
  <si>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</si>
  <si>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</si>
  <si>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</si>
  <si>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</si>
  <si>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</si>
  <si>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</si>
  <si>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</si>
  <si>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</si>
  <si>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</si>
  <si>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</si>
  <si>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</si>
  <si>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</si>
  <si>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</si>
  <si>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</si>
  <si>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</si>
  <si>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</si>
  <si>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</si>
  <si>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</si>
  <si>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</si>
  <si>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</si>
  <si>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</si>
  <si>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</si>
  <si>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</si>
  <si>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</si>
  <si>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</si>
  <si>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</si>
  <si>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</si>
  <si>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</si>
  <si>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</si>
  <si>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</si>
  <si>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</si>
  <si>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</si>
  <si>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</si>
  <si>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</si>
  <si>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</si>
  <si>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</si>
  <si>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</si>
  <si>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</si>
  <si>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</si>
  <si>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</si>
  <si>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</si>
  <si>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</si>
  <si>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</si>
  <si>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</si>
  <si>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</si>
  <si>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</si>
  <si>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</si>
  <si>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</si>
  <si>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</si>
  <si>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</si>
  <si>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</si>
  <si>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</si>
  <si>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</si>
  <si>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</si>
  <si>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</si>
  <si>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</si>
  <si>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</si>
  <si>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</si>
  <si>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</si>
  <si>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</si>
  <si>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</si>
  <si>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</si>
  <si>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</si>
  <si>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</si>
  <si>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</si>
  <si>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</si>
  <si>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</si>
  <si>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</si>
  <si>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</si>
  <si>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</si>
  <si>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</si>
  <si>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</si>
  <si>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</si>
  <si>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</si>
  <si>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</si>
  <si>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</si>
  <si>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</si>
  <si>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</si>
  <si>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</si>
  <si>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</si>
  <si>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</si>
  <si>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</si>
  <si>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</si>
  <si>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</si>
  <si>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</si>
  <si>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</si>
  <si>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</si>
  <si>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</si>
  <si>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</si>
  <si>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</si>
  <si>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</si>
  <si>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</si>
  <si>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</si>
  <si>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</si>
  <si>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</si>
  <si>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</si>
  <si>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</si>
  <si>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</si>
  <si>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</si>
  <si>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</si>
  <si>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</si>
  <si>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</si>
  <si>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</si>
  <si>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</si>
  <si>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</si>
  <si>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</si>
  <si>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</si>
  <si>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</si>
  <si>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</si>
  <si>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</si>
  <si>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</si>
  <si>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</si>
  <si>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</si>
  <si>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</si>
  <si>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</si>
  <si>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</si>
  <si>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</si>
  <si>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</si>
  <si>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</si>
  <si>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</si>
  <si>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</si>
  <si>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</si>
  <si>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</si>
  <si>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</si>
  <si>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</si>
  <si>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</si>
  <si>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</si>
  <si>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</si>
  <si>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</si>
  <si>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</si>
  <si>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</si>
  <si>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</si>
  <si>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</si>
  <si>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</si>
  <si>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</si>
  <si>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</si>
  <si>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</si>
  <si>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</si>
  <si>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</si>
  <si>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</si>
  <si>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</si>
  <si>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</si>
  <si>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</si>
  <si>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</si>
  <si>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</si>
  <si>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</si>
  <si>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</si>
  <si>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</si>
  <si>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</si>
  <si>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</si>
  <si>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</si>
  <si>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</si>
  <si>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</si>
  <si>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</si>
  <si>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</si>
  <si>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</si>
  <si>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</si>
  <si>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</si>
  <si>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</si>
  <si>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</si>
  <si>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</si>
  <si>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</si>
  <si>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</si>
  <si>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</si>
  <si>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</si>
  <si>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</si>
  <si>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</si>
  <si>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</si>
  <si>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</si>
  <si>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</si>
  <si>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</si>
  <si>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</si>
  <si>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</si>
  <si>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</si>
  <si>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</si>
  <si>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</si>
  <si>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</si>
  <si>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</si>
  <si>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</si>
  <si>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</si>
  <si>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</si>
  <si>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</si>
  <si>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</si>
  <si>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</si>
  <si>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</si>
  <si>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</si>
  <si>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</si>
  <si>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</si>
  <si>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</si>
  <si>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</si>
  <si>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</si>
  <si>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</si>
  <si>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</si>
  <si>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</si>
  <si>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</si>
  <si>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</si>
  <si>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</si>
  <si>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</si>
  <si>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</si>
  <si>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</si>
  <si>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</si>
  <si>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</si>
  <si>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</si>
  <si>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</si>
  <si>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</si>
  <si>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</si>
  <si>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</si>
  <si>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</si>
  <si>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</si>
  <si>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</si>
  <si>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</si>
  <si>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</si>
  <si>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</si>
  <si>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</si>
  <si>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</si>
  <si>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</si>
  <si>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</si>
  <si>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</si>
  <si>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</si>
  <si>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</si>
  <si>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</si>
  <si>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</si>
  <si>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</si>
  <si>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</si>
  <si>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</si>
  <si>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</si>
  <si>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</si>
  <si>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</si>
  <si>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</si>
  <si>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</si>
  <si>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</si>
  <si>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</si>
  <si>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</si>
  <si>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</si>
  <si>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</si>
  <si>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</si>
  <si>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</si>
  <si>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</si>
  <si>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</si>
  <si>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</si>
  <si>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</si>
  <si>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</si>
  <si>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</si>
  <si>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</si>
  <si>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</si>
  <si>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</si>
  <si>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</si>
  <si>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</si>
  <si>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</si>
  <si>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</si>
  <si>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</si>
  <si>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</si>
  <si>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</si>
  <si>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</si>
  <si>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</si>
  <si>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</si>
  <si>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</si>
  <si>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</si>
  <si>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</si>
  <si>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</si>
  <si>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</si>
  <si>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</si>
  <si>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</si>
  <si>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</si>
  <si>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</si>
  <si>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</si>
  <si>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</si>
  <si>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</si>
  <si>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</si>
  <si>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</si>
  <si>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</si>
  <si>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</si>
  <si>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</si>
  <si>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</si>
  <si>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</si>
  <si>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</si>
  <si>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</si>
  <si>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</si>
  <si>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</si>
  <si>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</si>
  <si>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</si>
  <si>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</si>
  <si>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</si>
  <si>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</si>
  <si>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</si>
  <si>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</si>
  <si>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</si>
  <si>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</si>
  <si>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</si>
  <si>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</si>
  <si>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</si>
  <si>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</si>
  <si>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</si>
  <si>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</si>
  <si>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</si>
  <si>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</si>
  <si>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</si>
  <si>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</si>
  <si>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</si>
  <si>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</si>
  <si>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</si>
  <si>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</si>
  <si>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</si>
  <si>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</si>
  <si>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</si>
  <si>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</si>
  <si>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</si>
  <si>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</si>
  <si>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</si>
  <si>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</si>
  <si>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</si>
  <si>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</si>
  <si>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</si>
  <si>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</si>
  <si>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</si>
  <si>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</si>
  <si>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</si>
  <si>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</si>
  <si>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</si>
  <si>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</si>
  <si>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</si>
  <si>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</si>
  <si>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</si>
  <si>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</si>
  <si>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</si>
  <si>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</si>
  <si>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</si>
  <si>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</si>
  <si>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</si>
  <si>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</si>
  <si>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</si>
  <si>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</si>
  <si>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</si>
  <si>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</si>
  <si>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</si>
  <si>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</si>
  <si>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</si>
  <si>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</si>
  <si>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</si>
  <si>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</si>
  <si>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</si>
  <si>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</si>
  <si>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</si>
  <si>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</si>
  <si>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</si>
  <si>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</si>
  <si>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</si>
  <si>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</si>
  <si>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</si>
  <si>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</si>
  <si>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</si>
  <si>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</si>
  <si>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</si>
  <si>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</si>
  <si>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</si>
  <si>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</si>
  <si>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</si>
  <si>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</si>
  <si>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</si>
  <si>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</si>
  <si>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</si>
  <si>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</si>
  <si>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</si>
  <si>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</si>
  <si>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</si>
  <si>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</si>
  <si>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</si>
  <si>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</si>
  <si>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</si>
  <si>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</si>
  <si>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</si>
  <si>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</si>
  <si>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</si>
  <si>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</si>
  <si>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</si>
  <si>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</si>
  <si>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</si>
  <si>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</si>
  <si>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</si>
  <si>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</si>
  <si>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</si>
  <si>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</si>
  <si>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</si>
  <si>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</si>
  <si>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</si>
  <si>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</si>
  <si>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</si>
  <si>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</si>
  <si>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</si>
  <si>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</si>
  <si>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</si>
  <si>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</si>
  <si>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</si>
  <si>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</si>
  <si>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</si>
  <si>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</si>
  <si>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</si>
  <si>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</si>
  <si>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</si>
  <si>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</si>
  <si>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</si>
  <si>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</si>
  <si>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</si>
  <si>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</si>
  <si>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</si>
  <si>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</si>
  <si>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</si>
  <si>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</si>
  <si>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</si>
  <si>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</si>
  <si>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</si>
  <si>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</si>
  <si>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</si>
  <si>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</si>
  <si>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</si>
  <si>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</si>
  <si>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</si>
  <si>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</si>
  <si>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</si>
  <si>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</si>
  <si>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</si>
  <si>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</si>
  <si>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</si>
  <si>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</si>
  <si>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</si>
  <si>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</si>
  <si>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</si>
  <si>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</si>
  <si>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</si>
  <si>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</si>
  <si>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</si>
  <si>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</si>
  <si>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</si>
  <si>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</si>
  <si>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</si>
  <si>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</si>
  <si>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</si>
  <si>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</si>
  <si>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</si>
  <si>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</si>
  <si>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</si>
  <si>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</si>
  <si>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</si>
  <si>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</si>
  <si>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</si>
  <si>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</si>
  <si>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</si>
  <si>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</si>
  <si>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</si>
  <si>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</si>
  <si>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</si>
  <si>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</si>
  <si>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</si>
  <si>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</si>
  <si>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</si>
  <si>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</si>
  <si>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</si>
  <si>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</si>
  <si>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</si>
  <si>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</si>
  <si>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</si>
  <si>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</si>
  <si>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</si>
  <si>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</si>
  <si>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</si>
  <si>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</si>
  <si>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</si>
  <si>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</si>
  <si>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</si>
  <si>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</si>
  <si>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</si>
  <si>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</si>
  <si>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</si>
  <si>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</si>
  <si>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</si>
  <si>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</si>
  <si>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</si>
  <si>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</si>
  <si>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</si>
  <si>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</si>
  <si>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</si>
  <si>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</si>
  <si>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</si>
  <si>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</si>
  <si>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</si>
  <si>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</si>
  <si>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</si>
  <si>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</si>
  <si>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</si>
  <si>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</si>
  <si>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</si>
  <si>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</si>
  <si>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</si>
  <si>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</si>
  <si>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</si>
  <si>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</si>
  <si>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</si>
  <si>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</si>
  <si>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</si>
  <si>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</si>
  <si>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</si>
  <si>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</si>
  <si>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</si>
  <si>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</si>
  <si>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</si>
  <si>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</si>
  <si>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</si>
  <si>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</si>
  <si>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</si>
  <si>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</si>
  <si>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</si>
  <si>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</si>
  <si>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</si>
  <si>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</si>
  <si>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</si>
  <si>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</si>
  <si>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</si>
  <si>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</si>
  <si>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</si>
  <si>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</si>
  <si>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</si>
  <si>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</si>
  <si>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</si>
  <si>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</si>
  <si>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</si>
  <si>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</si>
  <si>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</si>
  <si>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</si>
  <si>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</si>
  <si>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</si>
  <si>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</si>
  <si>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</si>
  <si>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</si>
  <si>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</si>
  <si>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</si>
  <si>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</si>
  <si>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</si>
  <si>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</si>
  <si>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</si>
  <si>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</si>
  <si>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</si>
  <si>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</si>
  <si>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</si>
  <si>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</si>
  <si>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</si>
  <si>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</si>
  <si>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</si>
  <si>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</si>
  <si>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</si>
  <si>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</si>
  <si>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</si>
  <si>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</si>
  <si>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</si>
  <si>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</si>
  <si>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</si>
  <si>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</si>
  <si>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</si>
  <si>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</si>
  <si>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</si>
  <si>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</si>
  <si>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</si>
  <si>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</si>
  <si>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</si>
  <si>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</si>
  <si>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</si>
  <si>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</si>
  <si>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</si>
  <si>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</si>
  <si>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</si>
  <si>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</si>
  <si>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</si>
  <si>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</si>
  <si>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</si>
  <si>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</si>
  <si>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</si>
  <si>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</si>
  <si>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</si>
  <si>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</si>
  <si>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</si>
  <si>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</si>
  <si>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</si>
  <si>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</si>
  <si>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</si>
  <si>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</si>
  <si>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</si>
  <si>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</si>
  <si>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</si>
  <si>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</si>
  <si>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</si>
  <si>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</si>
  <si>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</si>
  <si>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</si>
  <si>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</si>
  <si>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</si>
  <si>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</si>
  <si>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</si>
  <si>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</si>
  <si>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</si>
  <si>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</si>
  <si>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</si>
  <si>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</si>
  <si>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</si>
  <si>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</si>
  <si>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</si>
  <si>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</si>
  <si>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</si>
  <si>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</si>
  <si>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</si>
  <si>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</si>
  <si>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</si>
  <si>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</si>
  <si>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</si>
  <si>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</si>
  <si>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</si>
  <si>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</si>
  <si>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</si>
  <si>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</si>
  <si>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</si>
  <si>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</si>
  <si>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</si>
  <si>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</si>
  <si>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</si>
  <si>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</si>
  <si>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</si>
  <si>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</si>
  <si>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</si>
  <si>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</si>
  <si>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</si>
  <si>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</si>
  <si>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</si>
  <si>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</si>
  <si>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</si>
  <si>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</si>
  <si>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</si>
  <si>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</si>
  <si>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</si>
  <si>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</si>
  <si>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</si>
  <si>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</si>
  <si>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</si>
  <si>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</si>
  <si>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</si>
  <si>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</si>
  <si>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</si>
  <si>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</si>
  <si>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</si>
  <si>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</si>
  <si>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</si>
  <si>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</si>
  <si>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</si>
  <si>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</si>
  <si>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</si>
  <si>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</si>
  <si>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</si>
  <si>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</si>
  <si>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</si>
  <si>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</si>
  <si>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</si>
  <si>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</si>
  <si>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</si>
  <si>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</si>
  <si>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</si>
  <si>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</si>
  <si>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</si>
  <si>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</si>
  <si>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</si>
  <si>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</si>
  <si>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</si>
  <si>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</si>
  <si>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</si>
  <si>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</si>
  <si>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</si>
  <si>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</si>
  <si>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</si>
  <si>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</si>
  <si>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</si>
  <si>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</si>
  <si>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</si>
  <si>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</si>
  <si>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</si>
  <si>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</si>
  <si>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</si>
  <si>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</si>
  <si>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</si>
  <si>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</si>
  <si>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</si>
  <si>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</si>
  <si>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</si>
  <si>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</si>
  <si>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</si>
  <si>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</si>
  <si>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</si>
  <si>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</si>
  <si>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</si>
  <si>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</si>
  <si>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</si>
  <si>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</si>
  <si>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</si>
  <si>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</si>
  <si>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</si>
  <si>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</si>
  <si>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</si>
  <si>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</si>
  <si>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</si>
  <si>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</si>
  <si>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</si>
  <si>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</si>
  <si>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</si>
  <si>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</si>
  <si>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</si>
  <si>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</si>
  <si>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</si>
  <si>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</si>
  <si>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</si>
  <si>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</si>
  <si>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</si>
  <si>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</si>
  <si>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</si>
  <si>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</si>
  <si>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</si>
  <si>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</si>
  <si>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</si>
  <si>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</si>
  <si>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</si>
  <si>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</si>
  <si>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</si>
  <si>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</si>
  <si>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</si>
  <si>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</si>
  <si>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</si>
  <si>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</si>
  <si>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</si>
  <si>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</si>
  <si>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</si>
  <si>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</si>
  <si>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</si>
  <si>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</si>
  <si>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</si>
  <si>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</si>
  <si>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</si>
  <si>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</si>
  <si>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</si>
  <si>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</si>
  <si>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</si>
  <si>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</si>
  <si>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</si>
  <si>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</si>
  <si>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</si>
  <si>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</si>
  <si>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</si>
  <si>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</si>
  <si>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</si>
  <si>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</si>
  <si>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</si>
  <si>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</si>
  <si>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</si>
  <si>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</si>
  <si>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</si>
  <si>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</si>
  <si>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</si>
  <si>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</si>
  <si>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</si>
  <si>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</si>
  <si>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</si>
  <si>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</si>
  <si>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</si>
  <si>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</si>
  <si>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</si>
  <si>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</si>
  <si>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</si>
  <si>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</si>
  <si>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</si>
  <si>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</si>
  <si>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</si>
  <si>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</si>
  <si>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</si>
  <si>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</si>
  <si>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</si>
  <si>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</si>
  <si>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</si>
  <si>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</si>
  <si>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</si>
  <si>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</si>
  <si>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</si>
  <si>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</si>
  <si>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</si>
  <si>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</si>
  <si>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</si>
  <si>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</si>
  <si>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</si>
  <si>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</si>
  <si>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</si>
  <si>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</si>
  <si>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</si>
  <si>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</si>
  <si>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</si>
  <si>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</si>
  <si>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</si>
  <si>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</si>
  <si>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</si>
  <si>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</si>
  <si>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</si>
  <si>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</si>
  <si>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</si>
  <si>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</si>
  <si>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</si>
  <si>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</si>
  <si>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</si>
  <si>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</si>
  <si>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</si>
  <si>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</si>
  <si>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</si>
  <si>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</si>
  <si>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</si>
  <si>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</si>
  <si>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</si>
  <si>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</si>
  <si>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</si>
  <si>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</si>
  <si>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</si>
  <si>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</si>
  <si>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</si>
  <si>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</si>
  <si>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</si>
  <si>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</si>
  <si>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</si>
  <si>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</si>
  <si>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</si>
  <si>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</si>
  <si>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</si>
  <si>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</si>
  <si>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</si>
  <si>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</si>
  <si>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</si>
  <si>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</si>
  <si>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</si>
  <si>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</si>
  <si>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</si>
  <si>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</si>
  <si>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</si>
  <si>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</si>
  <si>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</si>
  <si>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</si>
  <si>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</si>
  <si>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</si>
  <si>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</si>
  <si>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</si>
  <si>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</si>
  <si>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</si>
  <si>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</si>
  <si>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</si>
  <si>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</si>
  <si>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</si>
  <si>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</si>
  <si>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</si>
  <si>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</si>
  <si>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</si>
  <si>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</si>
  <si>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</si>
  <si>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</si>
  <si>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</si>
  <si>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</si>
  <si>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</si>
  <si>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</si>
  <si>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</si>
  <si>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</si>
  <si>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</si>
  <si>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</si>
  <si>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</si>
  <si>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</si>
  <si>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</si>
  <si>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</si>
  <si>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</si>
  <si>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</si>
  <si>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</si>
  <si>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</si>
  <si>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</si>
  <si>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</si>
  <si>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</si>
  <si>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</si>
  <si>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</si>
  <si>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</si>
  <si>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</si>
  <si>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</si>
  <si>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</si>
  <si>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</si>
  <si>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</si>
  <si>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</si>
  <si>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</si>
  <si>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</si>
  <si>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</si>
  <si>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</si>
  <si>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</si>
  <si>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</si>
  <si>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</si>
  <si>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</si>
  <si>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</si>
  <si>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</si>
  <si>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</si>
  <si>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</si>
  <si>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</si>
  <si>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</si>
  <si>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</si>
  <si>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</si>
  <si>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</si>
  <si>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</si>
  <si>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</si>
  <si>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</si>
  <si>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</si>
  <si>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</si>
  <si>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</si>
  <si>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</si>
  <si>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</si>
  <si>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</si>
  <si>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</si>
  <si>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</si>
  <si>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</si>
  <si>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</si>
  <si>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</si>
  <si>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</si>
  <si>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</si>
  <si>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</si>
  <si>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</si>
  <si>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</si>
  <si>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</si>
  <si>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</si>
  <si>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</si>
  <si>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</si>
  <si>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</si>
  <si>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</si>
  <si>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</si>
  <si>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</si>
  <si>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</si>
  <si>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</si>
  <si>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</si>
  <si>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</si>
  <si>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</si>
  <si>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</si>
  <si>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</si>
  <si>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</si>
  <si>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</si>
  <si>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</si>
  <si>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</si>
  <si>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</si>
  <si>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</si>
  <si>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</si>
  <si>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</si>
  <si>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</si>
  <si>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</si>
  <si>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</si>
  <si>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</si>
  <si>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</si>
  <si>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</si>
  <si>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</si>
  <si>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</si>
  <si>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</si>
  <si>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</si>
  <si>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</si>
  <si>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</si>
  <si>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</si>
  <si>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</si>
  <si>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</si>
  <si>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</si>
  <si>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</si>
  <si>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</si>
  <si>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</si>
  <si>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</si>
  <si>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</si>
  <si>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</si>
  <si>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</si>
  <si>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</si>
  <si>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</si>
  <si>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</si>
  <si>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</si>
  <si>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</si>
  <si>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</si>
  <si>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</si>
  <si>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</si>
  <si>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</si>
  <si>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</si>
  <si>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</si>
  <si>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</si>
  <si>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</si>
  <si>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</si>
  <si>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</si>
  <si>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</si>
  <si>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</si>
  <si>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</si>
  <si>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</si>
  <si>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</si>
  <si>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</si>
  <si>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</si>
  <si>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</si>
  <si>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</si>
  <si>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</si>
  <si>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</si>
  <si>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</si>
  <si>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</si>
  <si>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</si>
  <si>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</si>
  <si>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</si>
  <si>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</si>
  <si>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</si>
  <si>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</si>
  <si>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</si>
  <si>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</si>
  <si>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</si>
  <si>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</si>
  <si>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</si>
  <si>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</si>
  <si>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</si>
  <si>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</si>
  <si>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</si>
  <si>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</si>
  <si>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</si>
  <si>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</si>
  <si>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</si>
  <si>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</si>
  <si>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</si>
  <si>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</si>
  <si>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</si>
  <si>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</si>
  <si>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</si>
  <si>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</si>
  <si>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</si>
  <si>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</si>
  <si>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</si>
  <si>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</si>
  <si>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</si>
  <si>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</si>
  <si>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</si>
  <si>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</si>
  <si>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</si>
  <si>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</si>
  <si>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</si>
  <si>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</si>
  <si>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</si>
  <si>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</si>
  <si>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</si>
  <si>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</si>
  <si>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</si>
  <si>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</si>
  <si>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</si>
  <si>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</si>
  <si>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</si>
  <si>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</si>
  <si>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</si>
  <si>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</si>
  <si>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</si>
  <si>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</si>
  <si>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</si>
  <si>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</si>
  <si>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</si>
  <si>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</si>
  <si>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</si>
  <si>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</si>
  <si>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</si>
  <si>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</si>
  <si>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</si>
  <si>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</si>
  <si>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</si>
  <si>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</si>
  <si>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</si>
  <si>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</si>
  <si>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</si>
  <si>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</si>
  <si>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</si>
  <si>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</si>
  <si>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</si>
  <si>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</si>
  <si>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</si>
  <si>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</si>
  <si>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</si>
  <si>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</si>
  <si>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</si>
  <si>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</si>
  <si>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</si>
  <si>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</si>
  <si>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</si>
  <si>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</si>
  <si>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</si>
  <si>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</si>
  <si>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</si>
  <si>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</si>
  <si>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</si>
  <si>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</si>
  <si>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</si>
  <si>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</si>
  <si>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</si>
  <si>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</si>
  <si>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</si>
  <si>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</si>
  <si>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</si>
  <si>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</si>
  <si>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</si>
  <si>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</si>
  <si>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</si>
  <si>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</si>
  <si>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</si>
  <si>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</si>
  <si>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</si>
  <si>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</si>
  <si>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</si>
  <si>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</si>
  <si>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</si>
  <si>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</si>
  <si>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</si>
  <si>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</si>
  <si>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</si>
  <si>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</si>
  <si>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</si>
  <si>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</si>
  <si>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</si>
  <si>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</si>
  <si>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</si>
  <si>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</si>
  <si>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</si>
  <si>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</si>
  <si>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</si>
  <si>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</si>
  <si>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</si>
  <si>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</si>
  <si>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</si>
  <si>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</si>
  <si>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</si>
  <si>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</si>
  <si>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</si>
  <si>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</si>
  <si>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</si>
  <si>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</si>
  <si>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</si>
  <si>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</si>
  <si>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</si>
  <si>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</si>
  <si>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</si>
  <si>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</si>
  <si>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</si>
  <si>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</si>
  <si>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</si>
  <si>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</si>
  <si>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</si>
  <si>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</si>
  <si>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</si>
  <si>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</si>
  <si>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</si>
  <si>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</si>
  <si>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</si>
  <si>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</si>
  <si>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</si>
  <si>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</si>
  <si>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</si>
  <si>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</si>
  <si>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</si>
  <si>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</si>
  <si>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</si>
  <si>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</si>
  <si>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</si>
  <si>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</si>
  <si>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</si>
  <si>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</si>
  <si>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</si>
  <si>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</si>
  <si>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</si>
  <si>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</si>
  <si>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</si>
  <si>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</si>
  <si>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</si>
  <si>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</si>
  <si>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</si>
  <si>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</si>
  <si>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</si>
  <si>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</si>
  <si>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</si>
  <si>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</si>
  <si>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</si>
  <si>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</si>
  <si>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</si>
  <si>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</si>
  <si>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</si>
  <si>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</si>
  <si>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</si>
  <si>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</si>
  <si>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</si>
  <si>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</si>
  <si>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</si>
  <si>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</si>
  <si>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</si>
  <si>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</si>
  <si>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</si>
  <si>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</si>
  <si>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</si>
  <si>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</si>
  <si>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</si>
  <si>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</si>
  <si>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</si>
  <si>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</si>
  <si>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</si>
  <si>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</si>
  <si>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</si>
  <si>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</si>
  <si>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</si>
  <si>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</si>
  <si>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</si>
  <si>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</si>
  <si>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</si>
  <si>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</si>
  <si>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</si>
  <si>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</si>
  <si>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</si>
  <si>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</si>
  <si>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</si>
  <si>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</si>
  <si>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</si>
  <si>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</si>
  <si>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</si>
  <si>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</si>
  <si>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</si>
  <si>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</si>
  <si>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</si>
  <si>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</si>
  <si>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</si>
  <si>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</si>
  <si>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</si>
  <si>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</si>
  <si>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</si>
  <si>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</si>
  <si>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</si>
  <si>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</si>
  <si>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</si>
  <si>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</si>
  <si>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</si>
  <si>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</si>
  <si>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</si>
  <si>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</si>
  <si>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</si>
  <si>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</si>
  <si>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</si>
  <si>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</si>
  <si>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</si>
  <si>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</si>
  <si>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</si>
  <si>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</si>
  <si>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</si>
  <si>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</si>
  <si>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</si>
  <si>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</si>
  <si>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</si>
  <si>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</si>
  <si>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</si>
  <si>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</si>
  <si>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</si>
  <si>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</si>
  <si>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</si>
  <si>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</si>
  <si>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</si>
  <si>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</si>
  <si>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</si>
  <si>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</si>
  <si>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</si>
  <si>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</si>
  <si>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</si>
  <si>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</si>
  <si>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</si>
  <si>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</si>
  <si>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</si>
  <si>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</si>
  <si>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</si>
  <si>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</si>
  <si>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</si>
  <si>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</si>
  <si>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</si>
  <si>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</si>
  <si>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</si>
  <si>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</si>
  <si>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</si>
  <si>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</si>
  <si>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</si>
  <si>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</si>
  <si>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</si>
  <si>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</si>
  <si>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</si>
  <si>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</si>
  <si>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</si>
  <si>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</si>
  <si>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</si>
  <si>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</si>
  <si>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</si>
  <si>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</si>
  <si>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</si>
  <si>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</si>
  <si>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</si>
  <si>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</si>
  <si>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</si>
  <si>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</si>
  <si>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</si>
  <si>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</si>
  <si>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</si>
  <si>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</si>
  <si>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</si>
  <si>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</si>
  <si>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</si>
  <si>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</si>
  <si>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</si>
  <si>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</si>
  <si>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</si>
  <si>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</si>
  <si>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</si>
  <si>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</si>
  <si>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</si>
  <si>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</si>
  <si>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</si>
  <si>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</si>
  <si>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</si>
  <si>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</si>
  <si>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</si>
  <si>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</si>
  <si>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</si>
  <si>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</si>
  <si>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</si>
  <si>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</si>
  <si>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</si>
  <si>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</si>
  <si>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</si>
  <si>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</si>
  <si>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</si>
  <si>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</si>
  <si>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</si>
  <si>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</si>
  <si>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</si>
  <si>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</si>
  <si>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</si>
  <si>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</si>
  <si>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</si>
  <si>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</si>
  <si>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</si>
  <si>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</si>
  <si>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</si>
  <si>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</si>
  <si>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</si>
  <si>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</si>
  <si>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</si>
  <si>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</si>
  <si>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</si>
  <si>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</si>
  <si>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</si>
  <si>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</si>
  <si>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</si>
  <si>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</si>
  <si>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</si>
  <si>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</si>
  <si>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</si>
  <si>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</si>
  <si>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</si>
  <si>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</si>
  <si>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</si>
  <si>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</si>
  <si>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</si>
  <si>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</si>
  <si>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</si>
  <si>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</si>
  <si>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</si>
  <si>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</si>
  <si>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</si>
  <si>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</si>
  <si>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</si>
  <si>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</si>
  <si>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</si>
  <si>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</si>
  <si>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</si>
  <si>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</si>
  <si>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</si>
  <si>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</si>
  <si>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</si>
  <si>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</si>
  <si>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</si>
  <si>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</si>
  <si>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</si>
  <si>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</si>
  <si>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</si>
  <si>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</si>
  <si>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</si>
  <si>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</si>
  <si>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</si>
  <si>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</si>
  <si>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</si>
  <si>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</si>
  <si>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</si>
  <si>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</si>
  <si>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</si>
  <si>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</si>
  <si>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</si>
  <si>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</si>
  <si>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</si>
  <si>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</si>
  <si>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</si>
  <si>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</si>
  <si>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</si>
  <si>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</si>
  <si>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</si>
  <si>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</si>
  <si>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</si>
  <si>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</si>
  <si>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</si>
  <si>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</si>
  <si>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</si>
  <si>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</si>
  <si>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</si>
  <si>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</si>
  <si>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</si>
  <si>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</si>
  <si>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</si>
  <si>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</si>
  <si>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</si>
  <si>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</si>
  <si>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</si>
  <si>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</si>
  <si>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</si>
  <si>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</si>
  <si>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</si>
  <si>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</si>
  <si>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</si>
  <si>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</si>
  <si>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</si>
  <si>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</si>
  <si>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</si>
  <si>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</si>
  <si>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</si>
  <si>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</si>
  <si>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</si>
  <si>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</si>
  <si>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</si>
  <si>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</si>
  <si>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</si>
  <si>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</si>
  <si>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</si>
  <si>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</si>
  <si>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</si>
  <si>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</si>
  <si>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</si>
  <si>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</si>
  <si>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</si>
  <si>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</si>
  <si>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</si>
  <si>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</si>
  <si>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</si>
  <si>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</si>
  <si>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</si>
  <si>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</si>
  <si>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</si>
  <si>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</si>
  <si>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</si>
  <si>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</si>
  <si>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</si>
  <si>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</si>
  <si>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</si>
  <si>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</si>
  <si>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</si>
  <si>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</si>
  <si>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</si>
  <si>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</si>
  <si>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</si>
  <si>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</si>
  <si>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</si>
  <si>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</si>
  <si>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</si>
  <si>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</si>
  <si>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</si>
  <si>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</si>
  <si>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</si>
  <si>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</si>
  <si>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</si>
  <si>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</si>
  <si>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</si>
  <si>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</si>
  <si>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</si>
  <si>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</si>
  <si>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</si>
  <si>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</si>
  <si>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</si>
  <si>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</si>
  <si>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</si>
  <si>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</si>
  <si>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</si>
  <si>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</si>
  <si>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</si>
  <si>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</si>
  <si>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</si>
  <si>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</si>
  <si>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</si>
  <si>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</si>
  <si>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</si>
  <si>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</si>
  <si>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</si>
  <si>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</si>
  <si>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</si>
  <si>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</si>
  <si>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</si>
  <si>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</si>
  <si>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</si>
  <si>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</si>
  <si>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</si>
  <si>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</si>
  <si>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</si>
  <si>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</si>
  <si>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</si>
  <si>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</si>
  <si>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</si>
  <si>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</si>
  <si>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</si>
  <si>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</si>
  <si>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</si>
  <si>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</si>
  <si>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</si>
  <si>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</si>
  <si>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</si>
  <si>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</si>
  <si>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</si>
  <si>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</si>
  <si>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</si>
  <si>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</si>
  <si>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</si>
  <si>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</si>
  <si>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</si>
  <si>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</si>
  <si>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</si>
  <si>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</si>
  <si>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</si>
  <si>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</si>
  <si>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</si>
  <si>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</si>
  <si>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</si>
  <si>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</si>
  <si>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</si>
  <si>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</si>
  <si>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</si>
  <si>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</si>
  <si>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</si>
  <si>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</si>
  <si>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</si>
  <si>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</si>
  <si>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</si>
  <si>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</si>
  <si>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</si>
  <si>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</si>
  <si>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</si>
  <si>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</si>
  <si>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</si>
  <si>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</si>
  <si>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</si>
  <si>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</si>
  <si>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</si>
  <si>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</si>
  <si>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</si>
  <si>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</si>
  <si>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</si>
  <si>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</si>
  <si>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</si>
  <si>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</si>
  <si>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</si>
  <si>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</si>
  <si>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</si>
  <si>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</si>
  <si>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</si>
  <si>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</si>
  <si>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</si>
  <si>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</si>
  <si>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</si>
  <si>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</si>
  <si>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</si>
  <si>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</si>
  <si>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</si>
  <si>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</si>
  <si>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</si>
  <si>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</si>
  <si>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</si>
  <si>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</si>
  <si>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</si>
  <si>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</si>
  <si>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</si>
  <si>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</si>
  <si>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</si>
  <si>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</si>
  <si>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</si>
  <si>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</si>
  <si>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</si>
  <si>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</si>
  <si>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</si>
  <si>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</si>
  <si>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</si>
  <si>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</si>
  <si>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</si>
  <si>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</si>
  <si>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</si>
  <si>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</si>
  <si>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</si>
  <si>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</si>
  <si>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</si>
  <si>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</si>
  <si>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</si>
  <si>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</si>
  <si>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</si>
  <si>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</si>
  <si>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</si>
  <si>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</si>
  <si>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</si>
  <si>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</si>
  <si>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</si>
  <si>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</si>
  <si>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</si>
  <si>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</si>
  <si>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</si>
  <si>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</si>
  <si>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</si>
  <si>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</si>
  <si>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</si>
  <si>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</si>
  <si>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</si>
  <si>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</si>
  <si>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</si>
  <si>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</si>
  <si>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</si>
  <si>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</si>
  <si>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</si>
  <si>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</si>
  <si>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</si>
  <si>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</si>
  <si>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</si>
  <si>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</si>
  <si>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</si>
  <si>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</si>
  <si>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</si>
  <si>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</si>
  <si>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</si>
  <si>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</si>
  <si>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</si>
  <si>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</si>
  <si>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</si>
  <si>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</si>
  <si>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</si>
  <si>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</si>
  <si>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</si>
  <si>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</si>
  <si>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</si>
  <si>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</si>
  <si>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</si>
  <si>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</si>
  <si>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</si>
  <si>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</si>
  <si>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</si>
  <si>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</si>
  <si>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</si>
  <si>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</si>
  <si>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</si>
  <si>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</si>
  <si>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</si>
  <si>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</si>
  <si>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</si>
  <si>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</si>
  <si>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</si>
  <si>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</si>
  <si>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</si>
  <si>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</si>
  <si>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</si>
  <si>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</si>
  <si>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</si>
  <si>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</si>
  <si>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</si>
  <si>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</si>
  <si>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</si>
  <si>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</si>
  <si>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</si>
  <si>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</si>
  <si>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</si>
  <si>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</si>
  <si>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</si>
  <si>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</si>
  <si>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</si>
  <si>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</si>
  <si>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</si>
  <si>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</si>
  <si>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</si>
  <si>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</si>
  <si>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</si>
  <si>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</si>
  <si>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</si>
  <si>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</si>
  <si>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</si>
  <si>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</si>
  <si>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</si>
  <si>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</si>
  <si>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</si>
  <si>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</si>
  <si>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</si>
  <si>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</si>
  <si>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</si>
  <si>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</si>
  <si>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</si>
  <si>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</si>
  <si>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</si>
  <si>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</si>
  <si>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</si>
  <si>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</si>
  <si>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</si>
  <si>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</si>
  <si>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</si>
  <si>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</si>
  <si>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</si>
  <si>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</si>
  <si>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</si>
  <si>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</si>
  <si>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</si>
  <si>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</si>
  <si>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</si>
  <si>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</si>
  <si>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</si>
  <si>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</si>
  <si>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</si>
  <si>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</si>
  <si>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</si>
  <si>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</si>
  <si>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</si>
  <si>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</si>
  <si>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</si>
  <si>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</si>
  <si>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</si>
  <si>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</si>
  <si>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</si>
  <si>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</si>
  <si>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</si>
  <si>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</si>
  <si>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</si>
  <si>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</si>
  <si>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</si>
  <si>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</si>
  <si>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</si>
  <si>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</si>
  <si>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</si>
  <si>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</si>
  <si>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</si>
  <si>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</si>
  <si>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</si>
  <si>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</si>
  <si>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</si>
  <si>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</si>
  <si>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</si>
  <si>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</si>
  <si>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</si>
  <si>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</si>
  <si>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</si>
  <si>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</si>
  <si>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</si>
  <si>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</si>
  <si>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</si>
  <si>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</si>
  <si>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</si>
  <si>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</si>
  <si>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</si>
  <si>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</si>
  <si>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</si>
  <si>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</si>
  <si>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</si>
  <si>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</si>
  <si>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</si>
  <si>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</si>
  <si>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</si>
  <si>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</si>
  <si>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</si>
  <si>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</si>
  <si>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</si>
  <si>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</si>
  <si>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</si>
  <si>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</si>
  <si>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</si>
  <si>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</si>
  <si>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</si>
  <si>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</si>
  <si>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</si>
  <si>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</si>
  <si>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</si>
  <si>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</si>
  <si>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</si>
  <si>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</si>
  <si>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</si>
  <si>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</si>
  <si>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</si>
  <si>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</si>
  <si>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</si>
  <si>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</si>
  <si>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</si>
  <si>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</si>
  <si>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</si>
  <si>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</si>
  <si>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</si>
  <si>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</si>
  <si>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</si>
  <si>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</si>
  <si>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</si>
  <si>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</si>
  <si>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</si>
  <si>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</si>
  <si>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</si>
  <si>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</si>
  <si>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</si>
  <si>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</si>
  <si>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</si>
  <si>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</si>
  <si>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</si>
  <si>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</si>
  <si>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</si>
  <si>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</si>
  <si>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</si>
  <si>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</si>
  <si>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</si>
  <si>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</si>
  <si>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</si>
  <si>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</si>
  <si>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</si>
  <si>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</si>
  <si>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</si>
  <si>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</si>
  <si>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</si>
  <si>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</si>
  <si>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</si>
  <si>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</si>
  <si>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</si>
  <si>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</si>
  <si>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</si>
  <si>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</si>
  <si>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</si>
  <si>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</si>
  <si>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</si>
  <si>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</si>
  <si>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</si>
  <si>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</si>
  <si>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</si>
  <si>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</si>
  <si>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</si>
  <si>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</si>
  <si>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</si>
  <si>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</si>
  <si>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</si>
  <si>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</si>
  <si>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</si>
  <si>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</si>
  <si>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</si>
  <si>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</si>
  <si>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</si>
  <si>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</si>
  <si>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</si>
  <si>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</si>
  <si>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</si>
  <si>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</si>
  <si>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</si>
  <si>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</si>
  <si>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</si>
  <si>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</si>
  <si>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</si>
  <si>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</si>
  <si>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</si>
  <si>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</si>
  <si>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</si>
  <si>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</si>
  <si>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</si>
  <si>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</si>
  <si>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</si>
  <si>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</si>
  <si>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</si>
  <si>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</si>
  <si>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</si>
  <si>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</si>
  <si>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</si>
  <si>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</si>
  <si>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</si>
  <si>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</si>
  <si>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</si>
  <si>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</si>
  <si>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</si>
  <si>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</si>
  <si>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</si>
  <si>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</si>
  <si>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</si>
  <si>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</si>
  <si>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</si>
  <si>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</si>
  <si>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</si>
  <si>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</si>
  <si>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</si>
  <si>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</si>
  <si>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</si>
  <si>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</si>
  <si>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</si>
  <si>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</si>
  <si>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</si>
  <si>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</si>
  <si>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</si>
  <si>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</si>
  <si>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</si>
  <si>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</si>
  <si>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</si>
  <si>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</si>
  <si>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</si>
  <si>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</si>
  <si>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</si>
  <si>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</si>
  <si>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</si>
  <si>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</si>
  <si>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</si>
  <si>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</si>
  <si>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</si>
  <si>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</si>
  <si>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</si>
  <si>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</si>
  <si>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</si>
  <si>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</si>
  <si>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</si>
  <si>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</si>
  <si>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</si>
  <si>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</si>
  <si>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</si>
  <si>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</si>
  <si>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</si>
  <si>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</si>
  <si>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</si>
  <si>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</si>
  <si>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</si>
  <si>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</si>
  <si>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</si>
  <si>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</si>
  <si>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</si>
  <si>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</si>
  <si>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</si>
  <si>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</si>
  <si>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</si>
  <si>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</si>
  <si>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</si>
  <si>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</si>
  <si>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</si>
  <si>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</si>
  <si>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</si>
  <si>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</si>
  <si>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</si>
  <si>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</si>
  <si>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</si>
  <si>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</si>
  <si>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</si>
  <si>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</si>
  <si>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</si>
  <si>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</si>
  <si>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</si>
  <si>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</si>
  <si>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</si>
  <si>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</si>
  <si>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</si>
  <si>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</si>
  <si>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</si>
  <si>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</si>
  <si>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</si>
  <si>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</si>
  <si>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</si>
  <si>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</si>
  <si>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</si>
  <si>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</si>
  <si>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</si>
  <si>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</si>
  <si>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</si>
  <si>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</si>
  <si>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</si>
  <si>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</si>
  <si>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</si>
  <si>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</si>
  <si>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</si>
  <si>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</si>
  <si>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</si>
  <si>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</si>
  <si>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</si>
  <si>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</si>
  <si>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</si>
  <si>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</si>
  <si>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</si>
  <si>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</si>
  <si>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</si>
  <si>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</si>
  <si>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</si>
  <si>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</si>
  <si>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</si>
  <si>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</si>
  <si>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</si>
  <si>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</si>
  <si>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</si>
  <si>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</si>
  <si>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</si>
  <si>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</si>
  <si>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</si>
  <si>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</si>
  <si>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</si>
  <si>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</si>
  <si>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</si>
  <si>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</si>
  <si>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</si>
  <si>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</si>
  <si>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</si>
  <si>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</si>
  <si>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</si>
  <si>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</si>
  <si>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</si>
  <si>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</si>
  <si>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</si>
  <si>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</si>
  <si>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</si>
  <si>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</si>
  <si>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</si>
  <si>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</si>
  <si>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</si>
  <si>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</si>
  <si>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</si>
  <si>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</si>
  <si>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</si>
  <si>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</si>
  <si>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</si>
  <si>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</si>
  <si>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</si>
  <si>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</si>
  <si>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</si>
  <si>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</si>
  <si>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</si>
  <si>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</si>
  <si>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</si>
  <si>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</si>
  <si>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</si>
  <si>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</si>
  <si>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</si>
  <si>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</si>
  <si>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</si>
  <si>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</si>
  <si>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</si>
  <si>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</si>
  <si>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</si>
  <si>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</si>
  <si>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</si>
  <si>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</si>
  <si>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</si>
  <si>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</si>
  <si>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</si>
  <si>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</si>
  <si>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</si>
  <si>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</si>
  <si>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</si>
  <si>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</si>
  <si>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</si>
  <si>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</si>
  <si>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</si>
  <si>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</si>
  <si>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</si>
  <si>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</si>
  <si>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</si>
  <si>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</si>
  <si>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</si>
  <si>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</si>
  <si>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</si>
  <si>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</si>
  <si>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</si>
  <si>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</si>
  <si>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</si>
  <si>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</si>
  <si>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</si>
  <si>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</si>
  <si>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</si>
  <si>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</si>
  <si>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</si>
  <si>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</si>
  <si>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</si>
  <si>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</si>
  <si>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</si>
  <si>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</si>
  <si>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</si>
  <si>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</si>
  <si>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</si>
  <si>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</si>
  <si>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</si>
  <si>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</si>
  <si>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</si>
  <si>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</si>
  <si>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</si>
  <si>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</si>
  <si>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</si>
  <si>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</si>
  <si>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</si>
  <si>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</si>
  <si>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</si>
  <si>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</si>
  <si>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</si>
  <si>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</si>
  <si>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</si>
  <si>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</si>
  <si>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</si>
  <si>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</si>
  <si>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</si>
  <si>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</si>
  <si>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</si>
  <si>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</si>
  <si>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</si>
  <si>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</si>
  <si>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</si>
  <si>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</si>
  <si>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</si>
  <si>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</si>
  <si>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</si>
  <si>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</si>
  <si>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</si>
  <si>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</si>
  <si>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</si>
  <si>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</si>
  <si>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</si>
  <si>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</si>
  <si>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</si>
  <si>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</si>
  <si>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</si>
  <si>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</si>
  <si>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</si>
  <si>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</si>
  <si>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</si>
  <si>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</si>
  <si>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</si>
  <si>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</si>
  <si>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</si>
  <si>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</si>
  <si>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</si>
  <si>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</si>
  <si>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</si>
  <si>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</si>
  <si>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</si>
  <si>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</si>
  <si>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</si>
  <si>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</si>
  <si>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</si>
  <si>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</si>
  <si>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</si>
  <si>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</si>
  <si>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</si>
  <si>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</si>
  <si>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</si>
  <si>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</si>
  <si>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</si>
  <si>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</si>
  <si>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</si>
  <si>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</si>
  <si>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</si>
  <si>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</si>
  <si>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</si>
  <si>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</si>
  <si>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</si>
  <si>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</si>
  <si>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</si>
  <si>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</si>
  <si>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</si>
  <si>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</si>
  <si>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</si>
  <si>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</si>
  <si>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</si>
  <si>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</si>
  <si>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</si>
  <si>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</si>
  <si>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</si>
  <si>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</si>
  <si>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</si>
  <si>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</si>
  <si>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</si>
  <si>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</si>
  <si>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</si>
  <si>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</si>
  <si>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</si>
  <si>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</si>
  <si>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</si>
  <si>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</si>
  <si>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</si>
  <si>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</si>
  <si>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</si>
  <si>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</si>
  <si>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</si>
  <si>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</si>
  <si>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</si>
  <si>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</si>
  <si>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</si>
  <si>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</si>
  <si>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</si>
  <si>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</si>
  <si>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</si>
  <si>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</si>
  <si>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</si>
  <si>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</si>
  <si>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</si>
  <si>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</si>
  <si>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</si>
  <si>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</si>
  <si>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</si>
  <si>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</si>
  <si>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</si>
  <si>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</si>
  <si>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</si>
  <si>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</si>
  <si>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</si>
  <si>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</si>
  <si>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</si>
  <si>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</si>
  <si>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</si>
  <si>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</si>
  <si>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</si>
  <si>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</si>
  <si>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</si>
  <si>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</si>
  <si>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</si>
  <si>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</si>
  <si>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</si>
  <si>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</si>
  <si>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</si>
  <si>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</si>
  <si>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</si>
  <si>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</si>
  <si>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</si>
  <si>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</si>
  <si>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</si>
  <si>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</si>
  <si>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</si>
  <si>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</si>
  <si>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</si>
  <si>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</si>
  <si>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</si>
  <si>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</si>
  <si>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</si>
  <si>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</si>
  <si>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</si>
  <si>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</si>
  <si>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</si>
  <si>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</si>
  <si>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</si>
  <si>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</si>
  <si>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</si>
  <si>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</si>
  <si>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</si>
  <si>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</si>
  <si>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</si>
  <si>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</si>
  <si>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</si>
  <si>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</si>
  <si>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</si>
  <si>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</si>
  <si>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</si>
  <si>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</si>
  <si>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</si>
  <si>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</si>
  <si>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</si>
  <si>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</si>
  <si>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</si>
  <si>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</si>
  <si>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</si>
  <si>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</si>
  <si>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</si>
  <si>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</si>
  <si>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</si>
  <si>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</si>
  <si>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</si>
  <si>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</si>
  <si>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</si>
  <si>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</si>
  <si>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</si>
  <si>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</si>
  <si>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</si>
  <si>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</si>
  <si>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</si>
  <si>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</si>
  <si>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</si>
  <si>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</si>
  <si>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</si>
  <si>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</si>
  <si>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</si>
  <si>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</si>
  <si>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</si>
  <si>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</si>
  <si>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</si>
  <si>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</si>
  <si>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</si>
  <si>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</si>
  <si>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</si>
  <si>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</si>
  <si>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</si>
  <si>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</si>
  <si>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</si>
  <si>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</si>
  <si>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</si>
  <si>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</si>
  <si>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</si>
  <si>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</si>
  <si>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</si>
  <si>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</si>
  <si>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</si>
  <si>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</si>
  <si>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</si>
  <si>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</si>
  <si>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</si>
  <si>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</si>
  <si>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</si>
  <si>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</si>
  <si>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</si>
  <si>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</si>
  <si>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</si>
  <si>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</si>
  <si>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</si>
  <si>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</si>
  <si>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</si>
  <si>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</si>
  <si>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</si>
  <si>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</si>
  <si>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</si>
  <si>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</si>
  <si>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</si>
  <si>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</si>
  <si>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</si>
  <si>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</si>
  <si>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</si>
  <si>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</si>
  <si>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</si>
  <si>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</si>
  <si>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</si>
  <si>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</si>
  <si>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</si>
  <si>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</si>
  <si>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</si>
  <si>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</si>
  <si>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</si>
  <si>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</si>
  <si>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</si>
  <si>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</si>
  <si>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</si>
  <si>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</si>
  <si>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</si>
  <si>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</si>
  <si>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</si>
  <si>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</si>
  <si>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</si>
  <si>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</si>
  <si>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</si>
  <si>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</si>
  <si>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</si>
  <si>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</si>
  <si>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</si>
  <si>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</si>
  <si>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</si>
  <si>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</si>
  <si>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</si>
  <si>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</si>
  <si>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</si>
  <si>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</si>
  <si>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</si>
  <si>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</si>
  <si>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</si>
  <si>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</si>
  <si>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</si>
  <si>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</si>
  <si>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</si>
  <si>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</si>
  <si>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</si>
  <si>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</si>
  <si>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</si>
  <si>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</si>
  <si>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</si>
  <si>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</si>
  <si>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</si>
  <si>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</si>
  <si>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</si>
  <si>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</si>
  <si>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</si>
  <si>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</si>
  <si>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</si>
  <si>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</si>
  <si>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</si>
  <si>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</si>
  <si>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</si>
  <si>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</si>
  <si>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</si>
  <si>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</si>
  <si>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</si>
  <si>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</si>
  <si>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</si>
  <si>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</si>
  <si>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</si>
  <si>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</si>
  <si>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</si>
  <si>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</si>
  <si>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</si>
  <si>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</si>
  <si>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</si>
  <si>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</si>
  <si>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</si>
  <si>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</si>
  <si>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</si>
  <si>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</si>
  <si>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</si>
  <si>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</si>
  <si>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</si>
  <si>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</si>
  <si>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</si>
  <si>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</si>
  <si>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</si>
  <si>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</si>
  <si>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</si>
  <si>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</si>
  <si>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</si>
  <si>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</si>
  <si>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</si>
  <si>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</si>
  <si>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</si>
  <si>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</si>
  <si>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</si>
  <si>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</si>
  <si>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</si>
  <si>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</si>
  <si>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</si>
  <si>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</si>
  <si>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</si>
  <si>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</si>
  <si>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</si>
  <si>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</si>
  <si>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</si>
  <si>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</si>
  <si>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</si>
  <si>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</si>
  <si>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</si>
  <si>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</si>
  <si>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</si>
  <si>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</si>
  <si>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</si>
  <si>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</si>
  <si>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</si>
  <si>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</si>
  <si>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</si>
  <si>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</si>
  <si>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</si>
  <si>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</si>
  <si>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</si>
  <si>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</si>
  <si>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</si>
  <si>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</si>
  <si>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</si>
  <si>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</si>
  <si>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</si>
  <si>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</si>
  <si>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</si>
  <si>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</si>
  <si>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</si>
  <si>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</si>
  <si>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</si>
  <si>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</si>
  <si>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</si>
  <si>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</si>
  <si>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</si>
  <si>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</si>
  <si>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</si>
  <si>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</si>
  <si>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</si>
  <si>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</si>
  <si>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</si>
  <si>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</si>
  <si>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</si>
  <si>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</si>
  <si>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</si>
  <si>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</si>
  <si>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</si>
  <si>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</si>
  <si>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</si>
  <si>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</si>
  <si>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</si>
  <si>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</si>
  <si>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</si>
  <si>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</si>
  <si>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</si>
  <si>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</si>
  <si>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</si>
  <si>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</si>
  <si>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</si>
  <si>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</si>
  <si>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</si>
  <si>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</si>
  <si>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</si>
  <si>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</si>
  <si>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</si>
  <si>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</si>
  <si>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</si>
  <si>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</si>
  <si>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</si>
  <si>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</si>
  <si>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</si>
  <si>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</si>
  <si>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</si>
  <si>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</si>
  <si>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</si>
  <si>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</si>
  <si>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</si>
  <si>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</si>
  <si>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</si>
  <si>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</si>
  <si>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</si>
  <si>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</si>
  <si>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</si>
  <si>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</si>
  <si>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</si>
  <si>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</si>
  <si>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</si>
  <si>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</si>
  <si>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</si>
  <si>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</si>
  <si>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</si>
  <si>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</si>
  <si>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</si>
  <si>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</si>
  <si>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</si>
  <si>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</si>
  <si>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</si>
  <si>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</si>
  <si>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</si>
  <si>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</si>
  <si>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</si>
  <si>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</si>
  <si>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</si>
  <si>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</si>
  <si>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</si>
  <si>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</si>
  <si>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</si>
  <si>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</si>
  <si>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</si>
  <si>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</si>
  <si>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</si>
  <si>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</si>
  <si>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</si>
  <si>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</si>
  <si>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</si>
  <si>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</si>
  <si>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</si>
  <si>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</si>
  <si>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</si>
  <si>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</si>
  <si>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</si>
  <si>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</si>
  <si>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</si>
  <si>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</si>
  <si>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</si>
  <si>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</si>
  <si>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</si>
  <si>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</si>
  <si>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</si>
  <si>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</si>
  <si>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</si>
  <si>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</si>
  <si>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</si>
  <si>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</si>
  <si>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</si>
  <si>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</si>
  <si>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</si>
  <si>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</si>
  <si>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</si>
  <si>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</si>
  <si>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</si>
  <si>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</si>
  <si>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</si>
  <si>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</si>
  <si>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</si>
  <si>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</si>
  <si>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</si>
  <si>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</si>
  <si>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</si>
  <si>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</si>
  <si>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</si>
  <si>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</si>
  <si>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</si>
  <si>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</si>
  <si>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</si>
  <si>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</si>
  <si>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</si>
  <si>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</si>
  <si>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</si>
  <si>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</si>
  <si>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</si>
  <si>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</si>
  <si>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</si>
  <si>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</si>
  <si>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</si>
  <si>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</si>
  <si>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</si>
  <si>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</si>
  <si>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</si>
  <si>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</si>
  <si>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</si>
  <si>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</si>
  <si>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</si>
  <si>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</si>
  <si>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</si>
  <si>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</si>
  <si>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</si>
  <si>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</si>
  <si>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</si>
  <si>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</si>
  <si>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</si>
  <si>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</si>
  <si>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</si>
  <si>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</si>
  <si>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</si>
  <si>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</si>
  <si>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</si>
  <si>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</si>
  <si>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</si>
  <si>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</si>
  <si>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</si>
  <si>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</si>
  <si>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</si>
  <si>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</si>
  <si>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</si>
  <si>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</si>
  <si>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</si>
  <si>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</si>
  <si>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</si>
  <si>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</si>
  <si>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</si>
  <si>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</si>
  <si>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</si>
  <si>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</si>
  <si>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</si>
  <si>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</si>
  <si>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</si>
  <si>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</si>
  <si>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</si>
  <si>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</si>
  <si>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</si>
  <si>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</si>
  <si>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</si>
  <si>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</si>
  <si>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</si>
  <si>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</si>
  <si>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</si>
  <si>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</si>
  <si>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</si>
  <si>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</si>
  <si>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</si>
  <si>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</si>
  <si>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</si>
  <si>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</si>
  <si>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</si>
  <si>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</si>
  <si>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</si>
  <si>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</si>
  <si>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</si>
  <si>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</si>
  <si>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</si>
  <si>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</si>
  <si>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</si>
  <si>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</si>
  <si>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</si>
  <si>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</si>
  <si>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</si>
  <si>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</si>
  <si>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</si>
  <si>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</si>
  <si>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</si>
  <si>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</si>
  <si>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</si>
  <si>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</si>
  <si>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</si>
  <si>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</si>
  <si>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</si>
  <si>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</si>
  <si>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</si>
  <si>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</si>
  <si>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</si>
  <si>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</si>
  <si>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</si>
  <si>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</si>
  <si>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</si>
  <si>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</si>
  <si>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</si>
  <si>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</si>
  <si>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</si>
  <si>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</si>
  <si>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</si>
  <si>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</si>
  <si>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</si>
  <si>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</si>
  <si>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</si>
  <si>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</si>
  <si>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</si>
  <si>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</si>
  <si>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</si>
  <si>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</si>
  <si>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</si>
  <si>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</si>
  <si>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</si>
  <si>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</si>
  <si>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</si>
  <si>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</si>
  <si>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</si>
  <si>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</si>
  <si>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</si>
  <si>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</si>
  <si>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</si>
  <si>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</si>
  <si>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</si>
  <si>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</si>
  <si>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</si>
  <si>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</si>
  <si>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</si>
  <si>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</si>
  <si>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</si>
  <si>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</si>
  <si>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</si>
  <si>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</si>
  <si>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</si>
  <si>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</si>
  <si>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</si>
  <si>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</si>
  <si>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</si>
  <si>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</si>
  <si>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</si>
  <si>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</si>
  <si>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</si>
  <si>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</si>
  <si>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</si>
  <si>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</si>
  <si>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</si>
  <si>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</si>
  <si>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</si>
  <si>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</si>
  <si>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</si>
  <si>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</si>
  <si>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</si>
  <si>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</si>
  <si>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</si>
  <si>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</si>
  <si>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</si>
  <si>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</si>
  <si>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</si>
  <si>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</si>
  <si>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</si>
  <si>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</si>
  <si>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</si>
  <si>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</si>
  <si>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</si>
  <si>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</si>
  <si>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</si>
  <si>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</si>
  <si>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</si>
  <si>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</si>
  <si>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</si>
  <si>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</si>
  <si>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</si>
  <si>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</si>
  <si>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</si>
  <si>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</si>
  <si>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</si>
  <si>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</si>
  <si>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</si>
  <si>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</si>
  <si>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</si>
  <si>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</si>
  <si>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</si>
  <si>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</si>
  <si>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</si>
  <si>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</si>
  <si>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</si>
  <si>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</si>
  <si>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</si>
  <si>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</si>
  <si>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</si>
  <si>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</si>
  <si>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</si>
  <si>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</si>
  <si>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</si>
  <si>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</si>
  <si>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</si>
  <si>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</si>
  <si>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</si>
  <si>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</si>
  <si>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</si>
  <si>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</si>
  <si>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</si>
  <si>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</si>
  <si>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</si>
  <si>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</si>
  <si>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</si>
  <si>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</si>
  <si>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</si>
  <si>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</si>
  <si>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</si>
  <si>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</si>
  <si>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</si>
  <si>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</si>
  <si>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</si>
  <si>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</si>
  <si>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</si>
  <si>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</si>
  <si>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</si>
  <si>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</si>
  <si>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</si>
  <si>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</si>
  <si>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</si>
  <si>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</si>
  <si>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</si>
  <si>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</si>
  <si>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</si>
  <si>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</si>
  <si>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</si>
  <si>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</si>
  <si>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</si>
  <si>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</si>
  <si>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</si>
  <si>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</si>
  <si>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</si>
  <si>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</si>
  <si>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</si>
  <si>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</si>
  <si>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</si>
  <si>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</si>
  <si>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</si>
  <si>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</si>
  <si>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</si>
  <si>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</si>
  <si>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</si>
  <si>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</si>
  <si>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</si>
  <si>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</si>
  <si>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</si>
  <si>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</si>
  <si>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</si>
  <si>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</si>
  <si>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</si>
  <si>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</si>
  <si>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</si>
  <si>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</si>
  <si>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</si>
  <si>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</si>
  <si>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</si>
  <si>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</si>
  <si>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</si>
  <si>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</si>
  <si>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</si>
  <si>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</si>
  <si>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</si>
  <si>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</si>
  <si>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</si>
  <si>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</si>
  <si>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</si>
  <si>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</si>
  <si>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</si>
  <si>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</si>
  <si>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</si>
  <si>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</si>
  <si>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</si>
  <si>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</si>
  <si>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</si>
  <si>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</si>
  <si>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</si>
  <si>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</si>
  <si>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</si>
  <si>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</si>
  <si>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</si>
  <si>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</si>
  <si>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</si>
  <si>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</si>
  <si>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</si>
  <si>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</si>
  <si>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</si>
  <si>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</si>
  <si>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</si>
  <si>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</si>
  <si>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</si>
  <si>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</si>
  <si>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</si>
  <si>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</si>
  <si>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</si>
  <si>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</si>
  <si>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</si>
  <si>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</si>
  <si>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</si>
  <si>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</si>
  <si>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</si>
  <si>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</si>
  <si>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</si>
  <si>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</si>
  <si>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</si>
  <si>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</si>
  <si>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</si>
  <si>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</si>
  <si>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</si>
  <si>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</si>
  <si>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</si>
  <si>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</si>
  <si>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</si>
  <si>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</si>
  <si>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</si>
  <si>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</si>
  <si>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</si>
  <si>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</si>
  <si>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</si>
  <si>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</si>
  <si>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</si>
  <si>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</si>
  <si>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</si>
  <si>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</si>
  <si>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</si>
  <si>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</si>
  <si>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</si>
  <si>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</si>
  <si>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</si>
  <si>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</si>
  <si>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</si>
  <si>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</si>
  <si>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</si>
  <si>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</si>
  <si>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</si>
  <si>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</si>
  <si>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</si>
  <si>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</si>
  <si>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</si>
  <si>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</si>
  <si>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</si>
  <si>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</si>
  <si>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</si>
  <si>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</si>
  <si>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</si>
  <si>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</si>
  <si>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</si>
  <si>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</si>
  <si>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</si>
  <si>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</si>
  <si>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</si>
  <si>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</si>
  <si>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</si>
  <si>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</si>
  <si>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</si>
  <si>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</si>
  <si>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</si>
  <si>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</si>
  <si>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</si>
  <si>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</si>
  <si>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</si>
  <si>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</si>
  <si>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</si>
  <si>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</si>
  <si>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</si>
  <si>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</si>
  <si>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</si>
  <si>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</si>
  <si>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</si>
  <si>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</si>
  <si>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</si>
  <si>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</si>
  <si>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</si>
  <si>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</si>
  <si>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</si>
  <si>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</si>
  <si>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</si>
  <si>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</si>
  <si>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</si>
  <si>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</si>
  <si>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</si>
  <si>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</si>
  <si>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</si>
  <si>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</si>
  <si>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</si>
  <si>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</si>
  <si>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</si>
  <si>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</si>
  <si>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</si>
  <si>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</si>
  <si>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</si>
  <si>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</si>
  <si>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</si>
  <si>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</si>
  <si>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</si>
  <si>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</si>
  <si>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</si>
  <si>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</si>
  <si>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</si>
  <si>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</si>
  <si>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</si>
  <si>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</si>
  <si>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</si>
  <si>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</si>
  <si>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</si>
  <si>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</si>
  <si>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</si>
  <si>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</si>
  <si>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</si>
  <si>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</si>
  <si>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</si>
  <si>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</si>
  <si>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</si>
  <si>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</si>
  <si>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</si>
  <si>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</si>
  <si>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</si>
  <si>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</si>
  <si>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</si>
  <si>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</si>
  <si>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</si>
  <si>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</si>
  <si>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</si>
  <si>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</si>
  <si>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</si>
  <si>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</si>
  <si>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</si>
  <si>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</si>
  <si>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</si>
  <si>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</si>
  <si>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</si>
  <si>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</si>
  <si>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</si>
  <si>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</si>
  <si>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</si>
  <si>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</si>
  <si>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</si>
  <si>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</si>
  <si>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</si>
  <si>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</si>
  <si>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</si>
  <si>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</si>
  <si>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</si>
  <si>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</si>
  <si>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</si>
  <si>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</si>
  <si>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</si>
  <si>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</si>
  <si>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</si>
  <si>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</si>
  <si>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</si>
  <si>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</si>
  <si>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</si>
  <si>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</si>
  <si>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</si>
  <si>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</si>
  <si>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</si>
  <si>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</si>
  <si>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</si>
  <si>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</si>
  <si>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</si>
  <si>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</si>
  <si>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</si>
  <si>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</si>
  <si>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</si>
  <si>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</si>
  <si>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</si>
  <si>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</si>
  <si>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</si>
  <si>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</si>
  <si>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</si>
  <si>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</si>
  <si>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</si>
  <si>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</si>
  <si>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</si>
  <si>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</si>
  <si>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</si>
  <si>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</si>
  <si>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</si>
  <si>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</si>
  <si>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</si>
  <si>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</si>
  <si>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</si>
  <si>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</si>
  <si>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</si>
  <si>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</si>
  <si>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</si>
  <si>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</si>
  <si>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</si>
  <si>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</si>
  <si>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</si>
  <si>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</si>
  <si>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</si>
  <si>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</si>
  <si>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</si>
  <si>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</si>
  <si>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</si>
  <si>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</si>
  <si>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</si>
  <si>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</si>
  <si>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</si>
  <si>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</si>
  <si>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</si>
  <si>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</si>
  <si>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</si>
  <si>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</si>
  <si>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</si>
  <si>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</si>
  <si>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</si>
  <si>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</si>
  <si>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</si>
  <si>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</si>
  <si>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</si>
  <si>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</si>
  <si>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</si>
  <si>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</si>
  <si>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</si>
  <si>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</si>
  <si>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</si>
  <si>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</si>
  <si>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</si>
  <si>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</si>
  <si>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</si>
  <si>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</si>
  <si>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</si>
  <si>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</si>
  <si>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</si>
  <si>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</si>
  <si>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</si>
  <si>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</si>
  <si>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</si>
  <si>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</si>
  <si>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</si>
  <si>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</si>
  <si>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</si>
  <si>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</si>
  <si>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</si>
  <si>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</si>
  <si>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</si>
  <si>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</si>
  <si>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</si>
  <si>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</si>
  <si>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</si>
  <si>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</si>
  <si>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</si>
  <si>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</si>
  <si>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</si>
  <si>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</si>
  <si>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</si>
  <si>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</si>
  <si>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</si>
  <si>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</si>
  <si>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</si>
  <si>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</si>
  <si>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</si>
  <si>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</si>
  <si>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</si>
  <si>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</si>
  <si>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</si>
  <si>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</si>
  <si>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</si>
  <si>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</si>
  <si>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</si>
  <si>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</si>
  <si>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</si>
  <si>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</si>
  <si>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</si>
  <si>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</si>
  <si>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</si>
  <si>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</si>
  <si>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</si>
  <si>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</si>
  <si>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</si>
  <si>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</si>
  <si>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</si>
  <si>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</si>
  <si>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</si>
  <si>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</si>
  <si>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</si>
  <si>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</si>
  <si>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</si>
  <si>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</si>
  <si>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</si>
  <si>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</si>
  <si>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</si>
  <si>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</si>
  <si>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</si>
  <si>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</si>
  <si>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</si>
  <si>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</si>
  <si>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</si>
  <si>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</si>
  <si>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</si>
  <si>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</si>
  <si>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</si>
  <si>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</si>
  <si>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</si>
  <si>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</si>
  <si>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</si>
  <si>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</si>
  <si>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</si>
  <si>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</si>
  <si>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</si>
  <si>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</si>
  <si>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</si>
  <si>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</si>
  <si>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</si>
  <si>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</si>
  <si>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</si>
  <si>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</si>
  <si>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</si>
  <si>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</si>
  <si>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</si>
  <si>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</si>
  <si>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</si>
  <si>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</si>
  <si>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</si>
  <si>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</si>
  <si>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</si>
  <si>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</si>
  <si>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</si>
  <si>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</si>
  <si>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</si>
  <si>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</si>
  <si>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</si>
  <si>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</si>
  <si>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</si>
  <si>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</si>
  <si>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</si>
  <si>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</si>
  <si>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</si>
  <si>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</si>
  <si>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</si>
  <si>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</si>
  <si>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</si>
  <si>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</si>
  <si>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</si>
  <si>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</si>
  <si>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</si>
  <si>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</si>
  <si>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</si>
  <si>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</si>
  <si>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</si>
  <si>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</si>
  <si>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</si>
  <si>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</si>
  <si>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</si>
  <si>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</si>
  <si>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</si>
  <si>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</si>
  <si>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</si>
  <si>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</si>
  <si>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</si>
  <si>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</si>
  <si>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</si>
  <si>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</si>
  <si>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</si>
  <si>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</si>
  <si>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</si>
  <si>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</si>
  <si>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</si>
  <si>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</si>
  <si>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</si>
  <si>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</si>
  <si>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</si>
  <si>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</si>
  <si>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</si>
  <si>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</si>
  <si>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</si>
  <si>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</si>
  <si>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</si>
  <si>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</si>
  <si>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</si>
  <si>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</si>
  <si>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</si>
  <si>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</si>
  <si>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</si>
  <si>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</si>
  <si>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</si>
  <si>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</si>
  <si>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</si>
  <si>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</si>
  <si>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</si>
  <si>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</si>
  <si>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</si>
  <si>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</si>
  <si>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</si>
  <si>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</si>
  <si>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</si>
  <si>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</si>
  <si>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</si>
  <si>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</si>
  <si>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</si>
  <si>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</si>
  <si>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</si>
  <si>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</si>
  <si>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</si>
  <si>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</si>
  <si>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</si>
  <si>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</si>
  <si>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</si>
  <si>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</si>
  <si>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</si>
  <si>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</si>
  <si>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</si>
  <si>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</si>
  <si>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</si>
  <si>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</si>
  <si>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</si>
  <si>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</si>
  <si>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</si>
  <si>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</si>
  <si>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</si>
  <si>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</si>
  <si>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</si>
  <si>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</si>
  <si>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</si>
  <si>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</si>
  <si>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</si>
  <si>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</si>
  <si>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</si>
  <si>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</si>
  <si>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</si>
  <si>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</si>
  <si>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</si>
  <si>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</si>
  <si>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</si>
  <si>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</si>
  <si>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</si>
  <si>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</si>
  <si>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</si>
  <si>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</si>
  <si>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</si>
  <si>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</si>
  <si>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</si>
  <si>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</si>
  <si>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</si>
  <si>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</si>
  <si>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</si>
  <si>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</si>
  <si>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</si>
  <si>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</si>
  <si>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</si>
  <si>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</si>
  <si>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</si>
  <si>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</si>
  <si>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</si>
  <si>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</si>
  <si>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</si>
  <si>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</si>
  <si>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</si>
  <si>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</si>
  <si>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</si>
  <si>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</si>
  <si>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</si>
  <si>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</si>
  <si>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</si>
  <si>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</si>
  <si>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</si>
  <si>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</si>
  <si>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</si>
  <si>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</si>
  <si>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</si>
  <si>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</si>
  <si>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</si>
  <si>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</si>
  <si>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</si>
  <si>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</si>
  <si>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</si>
  <si>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</si>
  <si>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</si>
  <si>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</si>
  <si>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</si>
  <si>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</si>
  <si>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</si>
  <si>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</si>
  <si>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</si>
  <si>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</si>
  <si>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</si>
  <si>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</si>
  <si>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</si>
  <si>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</si>
  <si>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</si>
  <si>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</si>
  <si>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</si>
  <si>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</si>
  <si>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</si>
  <si>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</si>
  <si>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</si>
  <si>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</si>
  <si>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</si>
  <si>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</si>
  <si>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</si>
  <si>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</si>
  <si>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</si>
  <si>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</si>
  <si>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</si>
  <si>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</si>
  <si>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</si>
  <si>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</si>
  <si>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</si>
  <si>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</si>
  <si>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</si>
  <si>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</si>
  <si>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</si>
  <si>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</si>
  <si>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</si>
  <si>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</si>
  <si>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</si>
  <si>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</si>
  <si>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</si>
  <si>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</si>
  <si>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</si>
  <si>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</si>
  <si>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</si>
  <si>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</si>
  <si>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</si>
  <si>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</si>
  <si>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</si>
  <si>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</si>
  <si>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</si>
  <si>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</si>
  <si>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</si>
  <si>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</si>
  <si>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</si>
  <si>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</si>
  <si>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</si>
  <si>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</si>
  <si>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</si>
  <si>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</si>
  <si>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</si>
  <si>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</si>
  <si>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</si>
  <si>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</si>
  <si>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</si>
  <si>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</si>
  <si>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</si>
  <si>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</si>
  <si>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</si>
  <si>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</si>
  <si>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</si>
  <si>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</si>
  <si>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</si>
  <si>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</si>
  <si>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</si>
  <si>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</si>
  <si>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</si>
  <si>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</si>
  <si>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</si>
  <si>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</si>
  <si>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</si>
  <si>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</si>
  <si>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</si>
  <si>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</si>
  <si>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</si>
  <si>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</si>
  <si>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</si>
  <si>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</si>
  <si>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</si>
  <si>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</si>
  <si>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</si>
  <si>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</si>
  <si>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</si>
  <si>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</si>
  <si>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</si>
  <si>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</si>
  <si>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</si>
  <si>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</si>
  <si>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</si>
  <si>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</si>
  <si>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</si>
  <si>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</si>
  <si>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</si>
  <si>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</si>
  <si>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</si>
  <si>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</si>
  <si>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</si>
  <si>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</si>
  <si>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</si>
  <si>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</si>
  <si>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</si>
  <si>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</si>
  <si>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</si>
  <si>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</si>
  <si>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</si>
  <si>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</si>
  <si>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</si>
  <si>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</si>
  <si>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</si>
  <si>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</si>
  <si>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</si>
  <si>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</si>
  <si>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</si>
  <si>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</si>
  <si>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</si>
  <si>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</si>
  <si>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</si>
  <si>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</si>
  <si>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</si>
  <si>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</si>
  <si>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</si>
  <si>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</si>
  <si>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</si>
  <si>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</si>
  <si>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</si>
  <si>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</si>
  <si>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</si>
  <si>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</si>
  <si>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</si>
  <si>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</si>
  <si>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</si>
  <si>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</si>
  <si>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</si>
  <si>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</si>
  <si>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</si>
  <si>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</si>
  <si>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</si>
  <si>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</si>
  <si>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</si>
  <si>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</si>
  <si>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</si>
  <si>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</si>
  <si>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</si>
  <si>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</si>
  <si>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</si>
  <si>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</si>
  <si>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</si>
  <si>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</si>
  <si>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</si>
  <si>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</si>
  <si>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</si>
  <si>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</si>
  <si>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</si>
  <si>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</si>
  <si>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</si>
  <si>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</si>
  <si>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</si>
  <si>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</si>
  <si>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</si>
  <si>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</si>
  <si>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</si>
  <si>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</si>
  <si>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</si>
  <si>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</si>
  <si>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</si>
  <si>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</si>
  <si>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</si>
  <si>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</si>
  <si>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</si>
  <si>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</si>
  <si>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</si>
  <si>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</si>
  <si>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</si>
  <si>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</si>
  <si>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</si>
  <si>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</si>
  <si>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</si>
  <si>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</si>
  <si>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</si>
  <si>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</si>
  <si>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</si>
  <si>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</si>
  <si>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</si>
  <si>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</si>
  <si>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</si>
  <si>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</si>
  <si>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</si>
  <si>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</si>
  <si>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</si>
  <si>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</si>
  <si>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</si>
  <si>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</si>
  <si>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</si>
  <si>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</si>
  <si>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</si>
  <si>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</si>
  <si>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</si>
  <si>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</si>
  <si>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</si>
  <si>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</si>
  <si>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</si>
  <si>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</si>
  <si>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</si>
  <si>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</si>
  <si>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</si>
  <si>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</si>
  <si>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</si>
  <si>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</si>
  <si>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</si>
  <si>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</si>
  <si>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</si>
  <si>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</si>
  <si>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</si>
  <si>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</si>
  <si>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</si>
  <si>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</si>
  <si>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</si>
  <si>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</si>
  <si>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</si>
  <si>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</si>
  <si>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</si>
  <si>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</si>
  <si>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</si>
  <si>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</si>
  <si>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</si>
  <si>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</si>
  <si>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</si>
  <si>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</si>
  <si>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</si>
  <si>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</si>
  <si>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</si>
  <si>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</si>
  <si>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</si>
  <si>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</si>
  <si>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</si>
  <si>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</si>
  <si>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</si>
  <si>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</si>
  <si>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</si>
  <si>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</si>
  <si>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</si>
  <si>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</si>
  <si>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</si>
  <si>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</si>
  <si>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</si>
  <si>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</si>
  <si>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</si>
  <si>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</si>
  <si>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</si>
  <si>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</si>
  <si>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</si>
  <si>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</si>
  <si>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</si>
  <si>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</si>
  <si>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</si>
  <si>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</si>
  <si>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</si>
  <si>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</si>
  <si>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</si>
  <si>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</si>
  <si>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</si>
  <si>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</si>
  <si>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</si>
  <si>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</si>
  <si>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</si>
  <si>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</si>
  <si>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</si>
  <si>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</si>
  <si>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</si>
  <si>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</si>
  <si>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</si>
  <si>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</si>
  <si>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</si>
  <si>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</si>
  <si>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</si>
  <si>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</si>
  <si>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</si>
  <si>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</si>
  <si>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</si>
  <si>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</si>
  <si>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</si>
  <si>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</si>
  <si>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</si>
  <si>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</si>
  <si>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</si>
  <si>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</si>
  <si>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</si>
  <si>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</si>
  <si>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</si>
  <si>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</si>
  <si>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</si>
  <si>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</si>
  <si>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</si>
  <si>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</si>
  <si>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</si>
  <si>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</si>
  <si>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</si>
  <si>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</si>
  <si>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</si>
  <si>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</si>
  <si>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</si>
  <si>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</si>
  <si>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</si>
  <si>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</si>
  <si>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</si>
  <si>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</si>
  <si>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</si>
  <si>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</si>
  <si>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</si>
  <si>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</si>
  <si>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</si>
  <si>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</si>
  <si>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</si>
  <si>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</si>
  <si>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</si>
  <si>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</si>
  <si>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</si>
  <si>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</si>
  <si>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</si>
  <si>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</si>
  <si>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</si>
  <si>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</si>
  <si>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</si>
  <si>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</si>
  <si>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</si>
  <si>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</si>
  <si>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</si>
  <si>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</si>
  <si>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</si>
  <si>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</si>
  <si>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</si>
  <si>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</si>
  <si>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</si>
  <si>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</si>
  <si>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</si>
  <si>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</si>
  <si>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</si>
  <si>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</si>
  <si>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</si>
  <si>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</si>
  <si>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</si>
  <si>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</si>
  <si>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</si>
  <si>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</si>
  <si>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</si>
  <si>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</si>
  <si>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</si>
  <si>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</si>
  <si>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</si>
  <si>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</si>
  <si>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</si>
  <si>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</si>
  <si>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</si>
  <si>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</si>
  <si>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</si>
  <si>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</si>
  <si>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</si>
  <si>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</si>
  <si>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</si>
  <si>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</si>
  <si>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</si>
  <si>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</si>
  <si>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</si>
  <si>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</si>
  <si>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</si>
  <si>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</si>
  <si>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</si>
  <si>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</si>
  <si>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</si>
  <si>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</si>
  <si>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</si>
  <si>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</si>
  <si>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</si>
  <si>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</si>
  <si>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</si>
  <si>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</si>
  <si>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</si>
  <si>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</si>
  <si>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</si>
  <si>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</si>
  <si>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</si>
  <si>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</si>
  <si>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</si>
  <si>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</si>
  <si>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</si>
  <si>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</si>
  <si>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</si>
  <si>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</si>
  <si>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</si>
  <si>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</si>
  <si>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</si>
  <si>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</si>
  <si>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</si>
  <si>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</si>
  <si>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</si>
  <si>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</si>
  <si>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</si>
  <si>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</si>
  <si>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</si>
  <si>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</si>
  <si>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</si>
  <si>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</si>
  <si>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</si>
  <si>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</si>
  <si>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</si>
  <si>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</si>
  <si>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</si>
  <si>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</si>
  <si>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</si>
  <si>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</si>
  <si>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</si>
  <si>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</si>
  <si>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</si>
  <si>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</si>
  <si>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</si>
  <si>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</si>
  <si>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</si>
  <si>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</si>
  <si>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</si>
  <si>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</si>
  <si>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</si>
  <si>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</si>
  <si>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</si>
  <si>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</si>
  <si>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</si>
  <si>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</si>
  <si>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</si>
  <si>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</si>
  <si>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</si>
  <si>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</si>
  <si>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</si>
  <si>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</si>
  <si>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</si>
  <si>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</si>
  <si>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</si>
  <si>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</si>
  <si>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</si>
  <si>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</si>
  <si>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</si>
  <si>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</si>
  <si>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</si>
  <si>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</si>
  <si>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</si>
  <si>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</si>
  <si>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</si>
  <si>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</si>
  <si>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</si>
  <si>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</si>
  <si>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</si>
  <si>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</si>
  <si>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</si>
  <si>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</si>
  <si>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</si>
  <si>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</si>
  <si>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</si>
  <si>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</si>
  <si>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</si>
  <si>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</si>
  <si>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</si>
  <si>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</si>
  <si>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</si>
  <si>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</si>
  <si>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</si>
  <si>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</si>
  <si>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</si>
  <si>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</si>
  <si>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</si>
  <si>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</si>
  <si>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</si>
  <si>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</si>
  <si>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</si>
  <si>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</si>
  <si>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</si>
  <si>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</si>
  <si>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</si>
  <si>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</si>
  <si>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</si>
  <si>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</si>
  <si>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</si>
  <si>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</si>
  <si>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</si>
  <si>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</si>
  <si>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</si>
  <si>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</si>
  <si>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</si>
  <si>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</si>
  <si>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</si>
  <si>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</si>
  <si>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</si>
  <si>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</si>
  <si>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</si>
  <si>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</si>
  <si>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</si>
  <si>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</si>
  <si>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</si>
  <si>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</si>
  <si>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</si>
  <si>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</si>
  <si>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</si>
  <si>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</si>
  <si>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</si>
  <si>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</si>
  <si>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</si>
  <si>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</si>
  <si>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</si>
  <si>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</si>
  <si>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</si>
  <si>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</si>
  <si>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</si>
  <si>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</si>
  <si>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</si>
  <si>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</si>
  <si>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</si>
  <si>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</si>
  <si>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</si>
  <si>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</si>
  <si>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</si>
  <si>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</si>
  <si>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</si>
  <si>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</si>
  <si>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</si>
  <si>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</si>
  <si>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</si>
  <si>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</si>
  <si>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</si>
  <si>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</si>
  <si>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</si>
  <si>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</si>
  <si>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</si>
  <si>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</si>
  <si>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</si>
  <si>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</si>
  <si>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</si>
  <si>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</si>
  <si>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</si>
  <si>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</si>
  <si>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</si>
  <si>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</si>
  <si>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</si>
  <si>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</si>
  <si>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</si>
  <si>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</si>
  <si>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</si>
  <si>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</si>
  <si>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</si>
  <si>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</si>
  <si>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</si>
  <si>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</si>
  <si>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</si>
  <si>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</si>
  <si>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</si>
  <si>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</si>
  <si>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</si>
  <si>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</si>
  <si>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</si>
  <si>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</si>
  <si>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</si>
  <si>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</si>
  <si>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</si>
  <si>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</si>
  <si>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</si>
  <si>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</si>
  <si>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</si>
  <si>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</si>
  <si>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</si>
  <si>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</si>
  <si>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</si>
  <si>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</si>
  <si>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</si>
  <si>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</si>
  <si>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</si>
  <si>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</si>
  <si>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</si>
  <si>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</si>
  <si>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</si>
  <si>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</si>
  <si>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</si>
  <si>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</si>
  <si>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</si>
  <si>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</si>
  <si>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</si>
  <si>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</si>
  <si>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</si>
  <si>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</si>
  <si>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</si>
  <si>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</si>
  <si>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</si>
  <si>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</si>
  <si>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</si>
  <si>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</si>
  <si>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</si>
  <si>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</si>
  <si>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</si>
  <si>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</si>
  <si>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</si>
  <si>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</si>
  <si>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</si>
  <si>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</si>
  <si>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</si>
  <si>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</si>
  <si>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</si>
  <si>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</si>
  <si>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</si>
  <si>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</si>
  <si>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</si>
  <si>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</si>
  <si>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</si>
  <si>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</si>
  <si>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</si>
  <si>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</si>
  <si>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</si>
  <si>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</si>
  <si>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</si>
  <si>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</si>
  <si>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</si>
  <si>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</si>
  <si>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</si>
  <si>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</si>
  <si>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</si>
  <si>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</si>
  <si>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</si>
  <si>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</si>
  <si>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</si>
  <si>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</si>
  <si>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</si>
  <si>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</si>
  <si>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</si>
  <si>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</si>
  <si>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</si>
  <si>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</si>
  <si>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</si>
  <si>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</si>
  <si>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</si>
  <si>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</si>
  <si>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</si>
  <si>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</si>
  <si>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</si>
  <si>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</si>
  <si>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</si>
  <si>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</si>
  <si>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</si>
  <si>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</si>
  <si>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</si>
  <si>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</si>
  <si>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</si>
  <si>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</si>
  <si>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</si>
  <si>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</si>
  <si>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</si>
  <si>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</si>
  <si>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</si>
  <si>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</si>
  <si>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</si>
  <si>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</si>
  <si>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</si>
  <si>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</si>
  <si>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</si>
  <si>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</si>
  <si>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</si>
  <si>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</si>
  <si>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</si>
  <si>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</si>
  <si>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</si>
  <si>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</si>
  <si>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</si>
  <si>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</si>
  <si>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</si>
  <si>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</si>
  <si>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</si>
  <si>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</si>
  <si>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</si>
  <si>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</si>
  <si>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</si>
  <si>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</si>
  <si>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</si>
  <si>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</si>
  <si>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</si>
  <si>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</si>
  <si>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</si>
  <si>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</si>
  <si>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</si>
  <si>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</si>
  <si>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</si>
  <si>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</si>
  <si>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</si>
  <si>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</si>
  <si>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</si>
  <si>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</si>
  <si>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</si>
  <si>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</si>
  <si>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</si>
  <si>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</si>
  <si>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</si>
  <si>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</si>
  <si>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</si>
  <si>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</si>
  <si>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</si>
  <si>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</si>
  <si>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</si>
  <si>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</si>
  <si>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</si>
  <si>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</si>
  <si>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</si>
  <si>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</si>
  <si>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</si>
  <si>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</si>
  <si>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</si>
  <si>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</si>
  <si>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</si>
  <si>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</si>
  <si>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</si>
  <si>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</si>
  <si>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</si>
  <si>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</si>
  <si>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</si>
  <si>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</si>
  <si>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</si>
  <si>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</si>
  <si>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</si>
  <si>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</si>
  <si>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</si>
  <si>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</si>
  <si>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</si>
  <si>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</si>
  <si>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</si>
  <si>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</si>
  <si>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</si>
  <si>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</si>
  <si>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</si>
  <si>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</si>
  <si>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</si>
  <si>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</si>
  <si>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</si>
  <si>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</si>
  <si>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</si>
  <si>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</si>
  <si>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</si>
  <si>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</si>
  <si>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</si>
  <si>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</si>
  <si>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</si>
  <si>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</si>
  <si>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</si>
  <si>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</si>
  <si>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</si>
  <si>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</si>
  <si>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</si>
  <si>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</si>
  <si>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</si>
  <si>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</si>
  <si>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</si>
  <si>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</si>
  <si>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</si>
  <si>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</si>
  <si>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</si>
  <si>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</si>
  <si>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</si>
  <si>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</si>
  <si>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</si>
  <si>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</si>
  <si>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</si>
  <si>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</si>
  <si>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</si>
  <si>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</si>
  <si>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</si>
  <si>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</si>
  <si>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</si>
  <si>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</si>
  <si>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</si>
  <si>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</si>
  <si>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</si>
  <si>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</si>
  <si>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</si>
  <si>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</si>
  <si>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</si>
  <si>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</si>
  <si>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</si>
  <si>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</si>
  <si>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</si>
  <si>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</si>
  <si>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</si>
  <si>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</si>
  <si>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</si>
  <si>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</si>
  <si>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</si>
  <si>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</si>
  <si>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</si>
  <si>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</si>
  <si>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</si>
  <si>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</si>
  <si>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</si>
  <si>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</si>
  <si>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</si>
  <si>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</si>
  <si>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</si>
  <si>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</si>
  <si>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</si>
  <si>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</si>
  <si>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</si>
  <si>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</si>
  <si>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</si>
  <si>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</si>
  <si>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</si>
  <si>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</si>
  <si>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</si>
  <si>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</si>
  <si>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</si>
  <si>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</si>
  <si>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</si>
  <si>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</si>
  <si>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</si>
  <si>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</si>
  <si>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</si>
  <si>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</si>
  <si>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</si>
  <si>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</si>
  <si>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</si>
  <si>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</si>
  <si>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</si>
  <si>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</si>
  <si>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</si>
  <si>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</si>
  <si>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</si>
  <si>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</si>
  <si>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</si>
  <si>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</si>
  <si>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</si>
  <si>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</si>
  <si>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</si>
  <si>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</si>
  <si>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</si>
  <si>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</si>
  <si>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</si>
  <si>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</si>
  <si>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</si>
  <si>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</si>
  <si>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</si>
  <si>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</si>
  <si>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</si>
  <si>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</si>
  <si>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</si>
  <si>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</si>
  <si>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</si>
  <si>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</si>
  <si>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</si>
  <si>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</si>
  <si>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</si>
  <si>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</si>
  <si>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</si>
  <si>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</si>
  <si>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</si>
  <si>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</si>
  <si>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</si>
  <si>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</si>
  <si>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</si>
  <si>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</si>
  <si>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</si>
  <si>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</si>
  <si>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</si>
  <si>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</si>
  <si>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</si>
  <si>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</si>
  <si>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</si>
  <si>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</si>
  <si>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</si>
  <si>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</si>
  <si>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</si>
  <si>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</si>
  <si>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</si>
  <si>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</si>
  <si>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</si>
  <si>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</si>
  <si>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</si>
  <si>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</si>
  <si>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</si>
  <si>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</si>
  <si>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</si>
  <si>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</si>
  <si>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</si>
  <si>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</si>
  <si>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</si>
  <si>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</si>
  <si>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</si>
  <si>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</si>
  <si>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</si>
  <si>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</si>
  <si>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</si>
  <si>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</si>
  <si>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</si>
  <si>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</si>
  <si>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</si>
  <si>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</si>
  <si>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</si>
  <si>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</si>
  <si>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</si>
  <si>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</si>
  <si>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</si>
  <si>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</si>
  <si>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</si>
  <si>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</si>
  <si>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</si>
  <si>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</si>
  <si>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</si>
  <si>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</si>
  <si>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</si>
  <si>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</si>
  <si>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</si>
  <si>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</si>
  <si>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</si>
  <si>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</si>
  <si>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</si>
  <si>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</si>
  <si>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</si>
  <si>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</si>
  <si>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</si>
  <si>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</si>
  <si>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</si>
  <si>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</si>
  <si>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</si>
  <si>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</si>
  <si>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</si>
  <si>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</si>
  <si>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</si>
  <si>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</si>
  <si>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</si>
  <si>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</si>
  <si>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</si>
  <si>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</si>
  <si>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</si>
  <si>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</si>
  <si>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</si>
  <si>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</si>
  <si>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</si>
  <si>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</si>
  <si>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</si>
  <si>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</si>
  <si>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</si>
  <si>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</si>
  <si>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</si>
  <si>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</si>
  <si>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</si>
  <si>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</si>
  <si>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</si>
  <si>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</si>
  <si>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</si>
  <si>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</si>
  <si>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</si>
  <si>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</si>
  <si>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</si>
  <si>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</si>
  <si>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</si>
  <si>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</si>
  <si>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</si>
  <si>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</si>
  <si>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</si>
  <si>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</si>
  <si>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</si>
  <si>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</si>
  <si>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</si>
  <si>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</si>
  <si>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</si>
  <si>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</si>
  <si>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</si>
  <si>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</si>
  <si>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</si>
  <si>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</si>
  <si>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</si>
  <si>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</si>
  <si>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</si>
  <si>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</si>
  <si>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</si>
  <si>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</si>
  <si>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</si>
  <si>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</si>
  <si>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</si>
  <si>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</si>
  <si>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</si>
  <si>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</si>
  <si>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</si>
  <si>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</si>
  <si>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</si>
  <si>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</si>
  <si>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</si>
  <si>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</si>
  <si>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</si>
  <si>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</si>
  <si>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</si>
  <si>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</si>
  <si>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</si>
  <si>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</si>
  <si>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</si>
  <si>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</si>
  <si>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</si>
  <si>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</si>
  <si>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</si>
  <si>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</si>
  <si>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</si>
  <si>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</si>
  <si>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</si>
  <si>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</si>
  <si>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</si>
  <si>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</si>
  <si>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</si>
  <si>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</si>
  <si>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</si>
  <si>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</si>
  <si>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</si>
  <si>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</si>
  <si>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</si>
  <si>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</si>
  <si>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</si>
  <si>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</si>
  <si>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</si>
  <si>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</si>
  <si>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</si>
  <si>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</si>
  <si>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</si>
  <si>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</si>
  <si>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</si>
  <si>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</si>
  <si>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</si>
  <si>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</si>
  <si>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</si>
  <si>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</si>
  <si>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</si>
  <si>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</si>
  <si>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</si>
  <si>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</si>
  <si>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</si>
  <si>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</si>
  <si>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</si>
  <si>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</si>
  <si>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</si>
  <si>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</si>
  <si>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</si>
  <si>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</si>
  <si>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</si>
  <si>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</si>
  <si>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</si>
  <si>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</si>
  <si>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</si>
  <si>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</si>
  <si>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</si>
  <si>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</si>
  <si>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</si>
  <si>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</si>
  <si>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</si>
  <si>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</si>
  <si>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</si>
  <si>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</si>
  <si>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</si>
  <si>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</si>
  <si>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</si>
  <si>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</si>
  <si>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</si>
  <si>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</si>
  <si>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</si>
  <si>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</si>
  <si>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</si>
  <si>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</si>
  <si>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</si>
  <si>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</si>
  <si>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</si>
  <si>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</si>
  <si>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</si>
  <si>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</si>
  <si>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</si>
  <si>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</si>
  <si>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</si>
  <si>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</si>
  <si>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</si>
  <si>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</si>
  <si>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</si>
  <si>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</si>
  <si>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</si>
  <si>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</si>
  <si>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</si>
  <si>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</si>
  <si>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</si>
  <si>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</si>
  <si>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</si>
  <si>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</si>
  <si>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</si>
  <si>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</si>
  <si>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</si>
  <si>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</si>
  <si>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</si>
  <si>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</si>
  <si>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</si>
  <si>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</si>
  <si>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</si>
  <si>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</si>
  <si>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</si>
  <si>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</si>
  <si>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</si>
  <si>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</si>
  <si>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</si>
  <si>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</si>
  <si>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</si>
  <si>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</si>
  <si>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</si>
  <si>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</si>
  <si>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</si>
  <si>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</si>
  <si>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</si>
  <si>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</si>
  <si>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</si>
  <si>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</si>
  <si>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</si>
  <si>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</si>
  <si>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</si>
  <si>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</si>
  <si>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</si>
  <si>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</si>
  <si>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</si>
  <si>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</si>
  <si>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</si>
  <si>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</si>
  <si>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</si>
  <si>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</si>
  <si>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</si>
  <si>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</si>
  <si>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</si>
  <si>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</si>
  <si>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</si>
  <si>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</si>
  <si>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</si>
  <si>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</si>
  <si>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</si>
  <si>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</si>
  <si>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</si>
  <si>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</si>
  <si>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</si>
  <si>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</si>
  <si>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</si>
  <si>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</si>
  <si>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</si>
  <si>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</si>
  <si>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</si>
  <si>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</si>
  <si>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</si>
  <si>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</si>
  <si>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</si>
  <si>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</si>
  <si>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</si>
  <si>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</si>
  <si>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</si>
  <si>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</si>
  <si>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</si>
  <si>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</si>
  <si>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</si>
  <si>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</si>
  <si>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</si>
  <si>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</si>
  <si>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</si>
  <si>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</si>
  <si>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</si>
  <si>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</si>
  <si>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</si>
  <si>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</si>
  <si>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</si>
  <si>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</si>
  <si>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</si>
  <si>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</si>
  <si>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</si>
  <si>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</si>
  <si>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</si>
  <si>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</si>
  <si>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</si>
  <si>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</si>
  <si>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</si>
  <si>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</si>
  <si>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</si>
  <si>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</si>
  <si>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</si>
  <si>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</si>
  <si>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</si>
  <si>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</si>
  <si>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</si>
  <si>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</si>
  <si>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</si>
  <si>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</si>
  <si>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</si>
  <si>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</si>
  <si>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</si>
  <si>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</si>
  <si>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</si>
  <si>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</si>
  <si>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</si>
  <si>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</si>
  <si>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</si>
  <si>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</si>
  <si>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</si>
  <si>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</si>
  <si>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</si>
  <si>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</si>
  <si>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</si>
  <si>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</si>
  <si>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</si>
  <si>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</si>
  <si>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</si>
  <si>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</si>
  <si>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</si>
  <si>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</si>
  <si>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</si>
  <si>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</si>
  <si>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</si>
  <si>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</si>
  <si>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</si>
  <si>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</si>
  <si>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</si>
  <si>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</si>
  <si>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</si>
  <si>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</si>
  <si>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</si>
  <si>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</si>
  <si>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</si>
  <si>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</si>
  <si>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</si>
  <si>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</si>
  <si>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</si>
  <si>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</si>
  <si>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</si>
  <si>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</si>
  <si>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</si>
  <si>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</si>
  <si>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</si>
  <si>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</si>
  <si>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</si>
  <si>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</si>
  <si>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</si>
  <si>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</si>
  <si>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</si>
  <si>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</si>
  <si>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</si>
  <si>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</si>
  <si>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</si>
  <si>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</si>
  <si>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</si>
  <si>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</si>
  <si>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</si>
  <si>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</si>
  <si>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</si>
  <si>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</si>
  <si>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</si>
  <si>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</si>
  <si>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</si>
  <si>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</si>
  <si>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</si>
  <si>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</si>
  <si>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</si>
  <si>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</si>
  <si>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</si>
  <si>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</si>
  <si>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</si>
  <si>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</si>
  <si>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</si>
  <si>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</si>
  <si>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</si>
  <si>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</si>
  <si>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</si>
  <si>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</si>
  <si>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</si>
  <si>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</si>
  <si>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</si>
  <si>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</si>
  <si>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</si>
  <si>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</si>
  <si>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</si>
  <si>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</si>
  <si>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</si>
  <si>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</si>
  <si>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</si>
  <si>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</si>
  <si>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</si>
  <si>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</si>
  <si>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</si>
  <si>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</si>
  <si>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</si>
  <si>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</si>
  <si>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</si>
  <si>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</si>
  <si>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</si>
  <si>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</si>
  <si>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</si>
  <si>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</si>
  <si>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</si>
  <si>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</si>
  <si>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</si>
  <si>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</si>
  <si>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</si>
  <si>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</si>
  <si>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</si>
  <si>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</si>
  <si>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</si>
  <si>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</si>
  <si>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</si>
  <si>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</si>
  <si>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</si>
  <si>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</si>
  <si>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</si>
  <si>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</si>
  <si>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</si>
  <si>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</si>
  <si>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</si>
  <si>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</si>
  <si>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</si>
  <si>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</si>
  <si>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</si>
  <si>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</si>
  <si>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</si>
  <si>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</si>
  <si>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</si>
  <si>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</si>
  <si>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</si>
  <si>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</si>
  <si>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</si>
  <si>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</si>
  <si>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</si>
  <si>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</si>
  <si>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</si>
  <si>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</si>
  <si>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</si>
  <si>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</si>
  <si>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</si>
  <si>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</si>
  <si>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</si>
  <si>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</si>
  <si>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</si>
  <si>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</si>
  <si>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</si>
  <si>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</si>
  <si>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</si>
  <si>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</si>
  <si>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</si>
  <si>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</si>
  <si>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</si>
  <si>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</si>
  <si>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</si>
  <si>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</si>
  <si>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</si>
  <si>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</si>
  <si>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</si>
  <si>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</si>
  <si>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</si>
  <si>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</si>
  <si>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</si>
  <si>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</si>
  <si>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</si>
  <si>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</si>
  <si>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</si>
  <si>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</si>
  <si>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</si>
  <si>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</si>
  <si>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</si>
  <si>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</si>
  <si>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</si>
  <si>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</si>
  <si>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</si>
  <si>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</si>
  <si>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</si>
  <si>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</si>
  <si>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</si>
  <si>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</si>
  <si>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</si>
  <si>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</si>
  <si>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</si>
  <si>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</si>
  <si>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</si>
  <si>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</si>
  <si>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</si>
  <si>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</si>
  <si>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</si>
  <si>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</si>
  <si>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</si>
  <si>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</si>
  <si>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</si>
  <si>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</si>
  <si>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</si>
  <si>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</si>
  <si>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</si>
  <si>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</si>
  <si>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</si>
  <si>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</si>
  <si>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</si>
  <si>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</si>
  <si>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</si>
  <si>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</si>
  <si>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</si>
  <si>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</si>
  <si>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</si>
  <si>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</si>
  <si>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</si>
  <si>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</si>
  <si>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</si>
  <si>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</si>
  <si>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</si>
  <si>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</si>
  <si>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</si>
  <si>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</si>
  <si>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</si>
  <si>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</si>
  <si>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</si>
  <si>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</si>
  <si>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</si>
  <si>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</si>
  <si>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</si>
  <si>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</si>
  <si>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</si>
  <si>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</si>
  <si>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</si>
  <si>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</si>
  <si>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</si>
  <si>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</si>
  <si>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</si>
  <si>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</si>
  <si>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</si>
  <si>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</si>
  <si>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</si>
  <si>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</si>
  <si>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</si>
  <si>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</si>
  <si>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</si>
  <si>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</si>
  <si>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</si>
  <si>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</si>
  <si>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</si>
  <si>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</si>
  <si>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</si>
  <si>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</si>
  <si>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</si>
  <si>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</si>
  <si>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</si>
  <si>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</si>
  <si>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</si>
  <si>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</si>
  <si>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</si>
  <si>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</si>
  <si>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</si>
  <si>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</si>
  <si>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</si>
  <si>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</si>
  <si>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</si>
  <si>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</si>
  <si>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</si>
  <si>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</si>
  <si>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</si>
  <si>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</si>
  <si>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</si>
  <si>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</si>
  <si>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</si>
  <si>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</si>
  <si>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</si>
  <si>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</si>
  <si>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</si>
  <si>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</si>
  <si>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</si>
  <si>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</si>
  <si>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</si>
  <si>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</si>
  <si>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</si>
  <si>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</si>
  <si>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</si>
  <si>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</si>
  <si>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</si>
  <si>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</si>
  <si>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</si>
  <si>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</si>
  <si>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</si>
  <si>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</si>
  <si>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</si>
  <si>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</si>
  <si>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</si>
  <si>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</si>
  <si>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</si>
  <si>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</si>
  <si>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</si>
  <si>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</si>
  <si>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</si>
  <si>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</si>
  <si>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</si>
  <si>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</si>
  <si>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</si>
  <si>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</si>
  <si>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</si>
  <si>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</si>
  <si>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</si>
  <si>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</si>
  <si>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</si>
  <si>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</si>
  <si>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</si>
  <si>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</si>
  <si>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</si>
  <si>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</si>
  <si>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</si>
  <si>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</si>
  <si>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</si>
  <si>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</si>
  <si>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</si>
  <si>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</si>
  <si>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</si>
  <si>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</si>
  <si>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</si>
  <si>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</si>
  <si>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</si>
  <si>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</si>
  <si>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</si>
  <si>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</si>
  <si>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</si>
  <si>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</si>
  <si>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</si>
  <si>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</si>
  <si>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</si>
  <si>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</si>
  <si>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</si>
  <si>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</si>
  <si>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</si>
  <si>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</si>
  <si>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</si>
  <si>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</si>
  <si>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</si>
  <si>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</si>
  <si>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</si>
  <si>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</si>
  <si>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</si>
  <si>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</si>
  <si>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</si>
  <si>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</si>
  <si>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</si>
  <si>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</si>
  <si>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</si>
  <si>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</si>
  <si>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</si>
  <si>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</si>
  <si>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</si>
  <si>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</si>
  <si>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</si>
  <si>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</si>
  <si>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</si>
  <si>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</si>
  <si>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</si>
  <si>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</si>
  <si>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</si>
  <si>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</si>
  <si>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</si>
  <si>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</si>
  <si>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</si>
  <si>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</si>
  <si>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</si>
  <si>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</si>
  <si>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</si>
  <si>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</si>
  <si>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</si>
  <si>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</si>
  <si>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</si>
  <si>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</si>
  <si>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</si>
  <si>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</si>
  <si>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</si>
  <si>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</si>
  <si>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</si>
  <si>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</si>
  <si>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</si>
  <si>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</si>
  <si>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</si>
  <si>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</si>
  <si>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</si>
  <si>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</si>
  <si>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</si>
  <si>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</si>
  <si>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</si>
  <si>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</si>
  <si>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</si>
  <si>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</si>
  <si>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</si>
  <si>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</si>
  <si>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</si>
  <si>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</si>
  <si>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</si>
  <si>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</si>
  <si>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</si>
  <si>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</si>
  <si>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</si>
  <si>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</si>
  <si>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</si>
  <si>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</si>
  <si>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</si>
  <si>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</si>
  <si>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</si>
  <si>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</si>
  <si>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</si>
  <si>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</si>
  <si>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</si>
  <si>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</si>
  <si>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</si>
  <si>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</si>
  <si>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</si>
  <si>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</si>
  <si>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</si>
  <si>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</si>
  <si>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</si>
  <si>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</si>
  <si>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</si>
  <si>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</si>
  <si>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</si>
  <si>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</si>
  <si>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</si>
  <si>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</si>
  <si>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</si>
  <si>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</si>
  <si>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</si>
  <si>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</si>
  <si>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</si>
  <si>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</si>
  <si>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</si>
  <si>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</si>
  <si>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</si>
  <si>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</si>
  <si>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</si>
  <si>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</si>
  <si>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</si>
  <si>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</si>
  <si>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</si>
  <si>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</si>
  <si>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</si>
  <si>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</si>
  <si>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</si>
  <si>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</si>
  <si>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</si>
  <si>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</si>
  <si>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</si>
  <si>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</si>
  <si>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</si>
  <si>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</si>
  <si>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</si>
  <si>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</si>
  <si>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</si>
  <si>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</si>
  <si>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</si>
  <si>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</si>
  <si>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</si>
  <si>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</si>
  <si>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</si>
  <si>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</si>
  <si>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</si>
  <si>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</si>
  <si>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</si>
  <si>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</si>
  <si>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</si>
  <si>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</si>
  <si>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</si>
  <si>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</si>
  <si>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</si>
  <si>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</si>
  <si>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</si>
  <si>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</si>
  <si>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</si>
  <si>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</si>
  <si>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</si>
  <si>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</si>
  <si>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</si>
  <si>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</si>
  <si>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</si>
  <si>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</si>
  <si>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</si>
  <si>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</si>
  <si>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</si>
  <si>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</si>
  <si>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</si>
  <si>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</si>
  <si>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</si>
  <si>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</si>
  <si>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</si>
  <si>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</si>
  <si>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</si>
  <si>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</si>
  <si>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</si>
  <si>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</si>
  <si>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</si>
  <si>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</si>
  <si>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</si>
  <si>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</si>
  <si>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</si>
  <si>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</si>
  <si>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</si>
  <si>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</si>
  <si>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</si>
  <si>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</si>
  <si>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</si>
  <si>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</si>
  <si>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</si>
  <si>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</si>
  <si>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</si>
  <si>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</si>
  <si>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</si>
  <si>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</si>
  <si>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</si>
  <si>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</si>
  <si>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</si>
  <si>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</si>
  <si>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</si>
  <si>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</si>
  <si>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</si>
  <si>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</si>
  <si>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</si>
  <si>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</si>
  <si>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</si>
  <si>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</si>
  <si>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</si>
  <si>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</si>
  <si>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</si>
  <si>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</si>
  <si>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</si>
  <si>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</si>
  <si>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</si>
  <si>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</si>
  <si>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</si>
  <si>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</si>
  <si>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</si>
  <si>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</si>
  <si>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</si>
  <si>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</si>
  <si>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</si>
  <si>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</si>
  <si>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</si>
  <si>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</si>
  <si>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</si>
  <si>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</si>
  <si>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</si>
  <si>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</si>
  <si>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</si>
  <si>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</si>
  <si>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</si>
  <si>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</si>
  <si>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</si>
  <si>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</si>
  <si>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</si>
  <si>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</si>
  <si>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</si>
  <si>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</si>
  <si>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</si>
  <si>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</si>
  <si>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</si>
  <si>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</si>
  <si>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</si>
  <si>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</si>
  <si>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</si>
  <si>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</si>
  <si>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</si>
  <si>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</si>
  <si>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</si>
  <si>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</si>
  <si>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</si>
  <si>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</si>
  <si>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</si>
  <si>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</si>
  <si>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</si>
  <si>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</si>
  <si>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</si>
  <si>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</si>
  <si>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</si>
  <si>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</si>
  <si>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</si>
  <si>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</si>
  <si>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</si>
  <si>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</si>
  <si>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</si>
  <si>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</si>
  <si>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</si>
  <si>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</si>
  <si>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</si>
  <si>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</si>
  <si>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</si>
  <si>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</si>
  <si>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</si>
  <si>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</si>
  <si>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</si>
  <si>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</si>
  <si>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</si>
  <si>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</si>
  <si>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</si>
  <si>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</si>
  <si>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</si>
  <si>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</si>
  <si>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</si>
  <si>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</si>
  <si>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</si>
  <si>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</si>
  <si>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</si>
  <si>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</si>
  <si>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</si>
  <si>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</si>
  <si>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</si>
  <si>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</si>
  <si>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</si>
  <si>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</si>
  <si>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</si>
  <si>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</si>
  <si>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</si>
  <si>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</si>
  <si>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</si>
  <si>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</si>
  <si>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</si>
  <si>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</si>
  <si>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</si>
  <si>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</si>
  <si>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</si>
  <si>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</si>
  <si>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</si>
  <si>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</si>
  <si>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</si>
  <si>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</si>
  <si>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</si>
  <si>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</si>
  <si>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</si>
  <si>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</si>
  <si>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</si>
  <si>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</si>
  <si>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</si>
  <si>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</si>
  <si>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</si>
  <si>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</si>
  <si>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</si>
  <si>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</si>
  <si>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</si>
  <si>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</si>
  <si>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</si>
  <si>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</si>
  <si>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</si>
  <si>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</si>
  <si>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</si>
  <si>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</si>
  <si>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</si>
  <si>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</si>
  <si>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</si>
  <si>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</si>
  <si>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</si>
  <si>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</si>
  <si>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</si>
  <si>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</si>
  <si>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</si>
  <si>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</si>
  <si>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</si>
  <si>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</si>
  <si>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</si>
  <si>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</si>
  <si>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</si>
  <si>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</si>
  <si>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</si>
  <si>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</si>
  <si>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</si>
  <si>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</si>
  <si>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</si>
  <si>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</si>
  <si>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</si>
  <si>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</si>
  <si>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</si>
  <si>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</si>
  <si>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</si>
  <si>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</si>
  <si>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</si>
  <si>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</si>
  <si>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</si>
  <si>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</si>
  <si>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</si>
  <si>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</si>
  <si>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</si>
  <si>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</si>
  <si>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</si>
  <si>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</si>
  <si>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</si>
  <si>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</si>
  <si>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</si>
  <si>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</si>
  <si>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</si>
  <si>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</si>
  <si>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</si>
  <si>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</si>
  <si>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</si>
  <si>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</si>
  <si>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</si>
  <si>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</si>
  <si>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</si>
  <si>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</si>
  <si>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</si>
  <si>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</si>
  <si>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</si>
  <si>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</si>
  <si>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</si>
  <si>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</si>
  <si>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</si>
  <si>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</si>
  <si>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</si>
  <si>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</si>
  <si>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</si>
  <si>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</si>
  <si>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</si>
  <si>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</si>
  <si>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</si>
  <si>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</si>
  <si>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</si>
  <si>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</si>
  <si>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</si>
  <si>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</si>
  <si>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</si>
  <si>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</si>
  <si>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</si>
  <si>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</si>
  <si>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</si>
  <si>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</si>
  <si>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</si>
  <si>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</si>
  <si>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</si>
  <si>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</si>
  <si>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</si>
  <si>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</si>
  <si>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</si>
  <si>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</si>
  <si>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</si>
  <si>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</si>
  <si>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</si>
  <si>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</si>
  <si>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</si>
  <si>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</si>
  <si>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</si>
  <si>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</si>
  <si>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</si>
  <si>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</si>
  <si>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</si>
  <si>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</si>
  <si>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</si>
  <si>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</si>
  <si>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</si>
  <si>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</si>
  <si>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</si>
  <si>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</si>
  <si>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</si>
  <si>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</si>
  <si>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</si>
  <si>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</si>
  <si>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</si>
  <si>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</si>
  <si>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</si>
  <si>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</si>
  <si>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</si>
  <si>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</si>
  <si>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</si>
  <si>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</si>
  <si>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</si>
  <si>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</si>
  <si>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</si>
  <si>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</si>
  <si>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</si>
  <si>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</si>
  <si>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</si>
  <si>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</si>
  <si>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</si>
  <si>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</si>
  <si>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</si>
  <si>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</si>
  <si>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</si>
  <si>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</si>
  <si>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</si>
  <si>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</si>
  <si>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</si>
  <si>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</si>
  <si>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</si>
  <si>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</si>
  <si>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</si>
  <si>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</si>
  <si>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</si>
  <si>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</si>
  <si>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</si>
  <si>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</si>
  <si>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</si>
  <si>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</si>
  <si>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</si>
  <si>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</si>
  <si>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</si>
  <si>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</si>
  <si>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</si>
  <si>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</si>
  <si>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</si>
  <si>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</si>
  <si>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</si>
  <si>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</si>
  <si>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</si>
  <si>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</si>
  <si>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</si>
  <si>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</si>
  <si>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</si>
  <si>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</si>
  <si>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</si>
  <si>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</si>
  <si>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</si>
  <si>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</si>
  <si>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</si>
  <si>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</si>
  <si>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</si>
  <si>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</si>
  <si>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</si>
  <si>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</si>
  <si>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</si>
  <si>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</si>
  <si>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</si>
  <si>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</si>
  <si>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</si>
  <si>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</si>
  <si>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</si>
  <si>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</si>
  <si>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</si>
  <si>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</si>
  <si>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</si>
  <si>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</si>
  <si>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</si>
  <si>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</si>
  <si>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</si>
  <si>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</si>
  <si>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</si>
  <si>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</si>
  <si>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</si>
  <si>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</si>
  <si>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</si>
  <si>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</si>
  <si>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</si>
  <si>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</si>
  <si>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</si>
  <si>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</si>
  <si>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</si>
  <si>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</si>
  <si>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</si>
  <si>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</si>
  <si>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</si>
  <si>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</si>
  <si>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</si>
  <si>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</si>
  <si>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</si>
  <si>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</si>
  <si>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</si>
  <si>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</si>
  <si>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</si>
  <si>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</si>
  <si>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</si>
  <si>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</si>
  <si>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</si>
  <si>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</si>
  <si>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</si>
  <si>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</si>
  <si>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</si>
  <si>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</si>
  <si>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</si>
  <si>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</si>
  <si>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</si>
  <si>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</si>
  <si>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</si>
  <si>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</si>
  <si>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</si>
  <si>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</si>
  <si>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</si>
  <si>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</si>
  <si>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</si>
  <si>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</si>
  <si>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</si>
  <si>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</si>
  <si>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</si>
  <si>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</si>
  <si>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</si>
  <si>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</si>
  <si>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</si>
  <si>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</si>
  <si>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</si>
  <si>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</si>
  <si>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</si>
  <si>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</si>
  <si>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</si>
  <si>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</si>
  <si>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</si>
  <si>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</si>
  <si>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</si>
  <si>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</si>
  <si>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</si>
  <si>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</si>
  <si>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</si>
  <si>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</si>
  <si>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</si>
  <si>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</si>
  <si>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</si>
  <si>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</si>
  <si>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</si>
  <si>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</si>
  <si>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</si>
  <si>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</si>
  <si>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</si>
  <si>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</si>
  <si>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</si>
  <si>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</si>
  <si>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</si>
  <si>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</si>
  <si>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</si>
  <si>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</si>
  <si>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</si>
  <si>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</si>
  <si>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</si>
  <si>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</si>
  <si>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</si>
  <si>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</si>
  <si>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</si>
  <si>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</si>
  <si>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</si>
  <si>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</si>
  <si>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</si>
  <si>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</si>
  <si>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</si>
  <si>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</si>
  <si>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</si>
  <si>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</si>
  <si>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</si>
  <si>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</si>
  <si>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</si>
  <si>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</si>
  <si>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</si>
  <si>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</si>
  <si>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</si>
  <si>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</si>
  <si>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</si>
  <si>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</si>
  <si>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</si>
  <si>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</si>
  <si>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</si>
  <si>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</si>
  <si>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</si>
  <si>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</si>
  <si>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</si>
  <si>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</si>
  <si>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</si>
  <si>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</si>
  <si>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</si>
  <si>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</si>
  <si>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</si>
  <si>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</si>
  <si>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</si>
  <si>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</si>
  <si>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</si>
  <si>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</si>
  <si>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</si>
  <si>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</si>
  <si>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</si>
  <si>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</si>
  <si>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</si>
  <si>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</si>
  <si>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</si>
  <si>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</si>
  <si>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</si>
  <si>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</si>
  <si>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</si>
  <si>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</si>
  <si>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</si>
  <si>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</si>
  <si>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</si>
  <si>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</si>
  <si>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</si>
  <si>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</si>
  <si>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</si>
  <si>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</si>
  <si>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</si>
  <si>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</si>
  <si>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</si>
  <si>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</si>
  <si>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</si>
  <si>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</si>
  <si>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</si>
  <si>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</si>
  <si>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</si>
  <si>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</si>
  <si>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</si>
  <si>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</si>
  <si>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</si>
  <si>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</si>
  <si>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</si>
  <si>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</si>
  <si>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</si>
  <si>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</si>
  <si>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</si>
  <si>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</si>
  <si>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</si>
  <si>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</si>
  <si>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</si>
  <si>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</si>
  <si>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</si>
  <si>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</si>
  <si>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</si>
  <si>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</si>
  <si>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</si>
  <si>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</si>
  <si>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</si>
  <si>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</si>
  <si>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</si>
  <si>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</si>
  <si>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</si>
  <si>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</si>
  <si>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</si>
  <si>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</si>
  <si>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</si>
  <si>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</si>
  <si>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</si>
  <si>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</si>
  <si>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</si>
  <si>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</si>
  <si>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</si>
  <si>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</si>
  <si>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</si>
  <si>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</si>
  <si>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</si>
  <si>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</si>
  <si>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</si>
  <si>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</si>
  <si>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</si>
  <si>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</si>
  <si>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</si>
  <si>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</si>
  <si>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</si>
  <si>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</si>
  <si>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</si>
  <si>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</si>
  <si>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</si>
  <si>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</si>
  <si>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</si>
  <si>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</si>
  <si>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</si>
  <si>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</si>
  <si>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</si>
  <si>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</si>
  <si>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</si>
  <si>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</si>
  <si>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</si>
  <si>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</si>
  <si>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</si>
  <si>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</si>
  <si>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</si>
  <si>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</si>
  <si>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</si>
  <si>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</si>
  <si>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</si>
  <si>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</si>
  <si>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</si>
  <si>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</si>
  <si>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</si>
  <si>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</si>
  <si>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</si>
  <si>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</si>
  <si>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</si>
  <si>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</si>
  <si>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</si>
  <si>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</si>
  <si>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</si>
  <si>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</si>
  <si>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</si>
  <si>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</si>
  <si>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</si>
  <si>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</si>
  <si>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</si>
  <si>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</si>
  <si>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</si>
  <si>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</si>
  <si>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</si>
  <si>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</si>
  <si>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</si>
  <si>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</si>
  <si>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</si>
  <si>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</si>
  <si>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</si>
  <si>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</si>
  <si>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</si>
  <si>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</si>
  <si>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</si>
  <si>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</si>
  <si>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</si>
  <si>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</si>
  <si>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</si>
  <si>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</si>
  <si>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</si>
  <si>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</si>
  <si>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</si>
  <si>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</si>
  <si>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</si>
  <si>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</si>
  <si>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</si>
  <si>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</si>
  <si>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</si>
  <si>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</si>
  <si>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</si>
  <si>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</si>
  <si>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</si>
  <si>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</si>
  <si>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</si>
  <si>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</si>
  <si>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</si>
  <si>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</si>
  <si>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</si>
  <si>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</si>
  <si>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</si>
  <si>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</si>
  <si>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</si>
  <si>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</si>
  <si>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</si>
  <si>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</si>
  <si>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</si>
  <si>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</si>
  <si>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</si>
  <si>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</si>
  <si>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</si>
  <si>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</si>
  <si>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</si>
  <si>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</si>
  <si>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</si>
  <si>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</si>
  <si>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</si>
  <si>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</si>
  <si>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</si>
  <si>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</si>
  <si>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</si>
  <si>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</si>
  <si>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</si>
  <si>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</si>
  <si>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</si>
  <si>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</si>
  <si>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</si>
  <si>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</si>
  <si>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</si>
  <si>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</si>
  <si>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</si>
  <si>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</si>
  <si>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</si>
  <si>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</si>
  <si>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</si>
  <si>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</si>
  <si>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</si>
  <si>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</si>
  <si>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</si>
  <si>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</si>
  <si>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</si>
  <si>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</si>
  <si>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</si>
  <si>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</si>
  <si>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</si>
  <si>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</si>
  <si>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</si>
  <si>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</si>
  <si>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</si>
  <si>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</si>
  <si>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</si>
  <si>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</si>
  <si>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</si>
  <si>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</si>
  <si>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</si>
  <si>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</si>
  <si>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</si>
  <si>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</si>
  <si>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</si>
  <si>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</si>
  <si>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</si>
  <si>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</si>
  <si>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</si>
  <si>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</si>
  <si>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</si>
  <si>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</si>
  <si>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</si>
  <si>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</si>
  <si>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</si>
  <si>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</si>
  <si>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</si>
  <si>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</si>
  <si>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</si>
  <si>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</si>
  <si>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</si>
  <si>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</si>
  <si>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</si>
  <si>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</si>
  <si>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</si>
  <si>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</si>
  <si>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</si>
  <si>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</si>
  <si>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</si>
  <si>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</si>
  <si>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</si>
  <si>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</si>
  <si>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</si>
  <si>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</si>
  <si>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</si>
  <si>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</si>
  <si>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</si>
  <si>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</si>
  <si>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</si>
  <si>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</si>
  <si>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</si>
  <si>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</si>
  <si>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</si>
  <si>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</si>
  <si>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</si>
  <si>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</si>
  <si>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</si>
  <si>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</si>
  <si>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</si>
  <si>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</si>
  <si>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</si>
  <si>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</si>
  <si>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</si>
  <si>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</si>
  <si>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</si>
  <si>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</si>
  <si>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</si>
  <si>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</si>
  <si>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</si>
  <si>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</si>
  <si>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</si>
  <si>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</si>
  <si>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</si>
  <si>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</si>
  <si>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</si>
  <si>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</si>
  <si>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</si>
  <si>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</si>
  <si>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</si>
  <si>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</si>
  <si>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</si>
  <si>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</si>
  <si>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</si>
  <si>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</si>
  <si>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</si>
  <si>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</si>
  <si>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</si>
  <si>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</si>
  <si>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</si>
  <si>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</si>
  <si>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</si>
  <si>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</si>
  <si>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</si>
  <si>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</si>
  <si>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</si>
  <si>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</si>
  <si>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</si>
  <si>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</si>
  <si>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</si>
  <si>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</si>
  <si>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</si>
  <si>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</si>
  <si>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</si>
  <si>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</si>
  <si>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</si>
  <si>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</si>
  <si>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</si>
  <si>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</si>
  <si>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</si>
  <si>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</si>
  <si>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</si>
  <si>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</si>
  <si>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</si>
  <si>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</si>
  <si>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</si>
  <si>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</si>
  <si>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</si>
  <si>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</si>
  <si>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</si>
  <si>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</si>
  <si>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</si>
  <si>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</si>
  <si>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</si>
  <si>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</si>
  <si>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</si>
  <si>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</si>
  <si>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</si>
  <si>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</si>
  <si>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</si>
  <si>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</si>
  <si>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</si>
  <si>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</si>
  <si>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</si>
  <si>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</si>
  <si>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</si>
  <si>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</si>
  <si>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</si>
  <si>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</si>
  <si>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</si>
  <si>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</si>
  <si>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</si>
  <si>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</si>
  <si>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</si>
  <si>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</si>
  <si>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</si>
  <si>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</si>
  <si>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</si>
  <si>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</si>
  <si>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</si>
  <si>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</si>
  <si>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</si>
  <si>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</si>
  <si>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</si>
  <si>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</si>
  <si>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</si>
  <si>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</si>
  <si>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</si>
  <si>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</si>
  <si>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</si>
  <si>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</si>
  <si>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</si>
  <si>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</si>
  <si>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</si>
  <si>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</si>
  <si>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</si>
  <si>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</si>
  <si>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</si>
  <si>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</si>
  <si>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</si>
  <si>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</si>
  <si>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</si>
  <si>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</si>
  <si>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</si>
  <si>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</si>
  <si>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</si>
  <si>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</si>
  <si>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</si>
  <si>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</si>
  <si>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</si>
  <si>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</si>
  <si>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</si>
  <si>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</si>
  <si>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</si>
  <si>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</si>
  <si>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</si>
  <si>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</si>
  <si>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</si>
  <si>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</si>
  <si>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</si>
  <si>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</si>
  <si>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</si>
  <si>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</si>
  <si>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</si>
  <si>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</si>
  <si>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</si>
  <si>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</si>
  <si>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</si>
  <si>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</si>
  <si>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</si>
  <si>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</si>
  <si>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</si>
  <si>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</si>
  <si>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</si>
  <si>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</si>
  <si>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</si>
  <si>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</si>
  <si>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</si>
  <si>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</si>
  <si>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</si>
  <si>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</si>
  <si>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</si>
  <si>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</si>
  <si>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</si>
  <si>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</si>
  <si>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</si>
  <si>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</si>
  <si>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</si>
  <si>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</si>
  <si>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</si>
  <si>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</si>
  <si>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</si>
  <si>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</si>
  <si>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</si>
  <si>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</si>
  <si>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</si>
  <si>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</si>
  <si>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</si>
  <si>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</si>
  <si>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</si>
  <si>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</si>
  <si>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</si>
  <si>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</si>
  <si>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</si>
  <si>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</si>
  <si>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</si>
  <si>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</si>
  <si>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</si>
  <si>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</si>
  <si>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</si>
  <si>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</si>
  <si>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</si>
  <si>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</si>
  <si>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</si>
  <si>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</si>
  <si>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</si>
  <si>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</si>
  <si>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</si>
  <si>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</si>
  <si>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</si>
  <si>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</si>
  <si>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</si>
  <si>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</si>
  <si>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</si>
  <si>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</si>
  <si>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</si>
  <si>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</si>
  <si>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</si>
  <si>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</si>
  <si>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</si>
  <si>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</si>
  <si>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</si>
  <si>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</si>
  <si>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</si>
  <si>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</si>
  <si>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</si>
  <si>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</si>
  <si>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</si>
  <si>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</si>
  <si>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</si>
  <si>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</si>
  <si>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</si>
  <si>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</si>
  <si>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</si>
  <si>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</si>
  <si>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</si>
  <si>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</si>
  <si>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</si>
  <si>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</si>
  <si>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</si>
  <si>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</si>
  <si>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</si>
  <si>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</si>
  <si>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</si>
  <si>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</si>
  <si>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</si>
  <si>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</si>
  <si>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</si>
  <si>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</si>
  <si>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</si>
  <si>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</si>
  <si>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</si>
  <si>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</si>
  <si>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</si>
  <si>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</si>
  <si>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</si>
  <si>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</si>
  <si>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</si>
  <si>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</si>
  <si>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</si>
  <si>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</si>
  <si>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</si>
  <si>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</si>
  <si>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</si>
  <si>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</si>
  <si>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</si>
  <si>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</si>
  <si>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</si>
  <si>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</si>
  <si>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</si>
  <si>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</si>
  <si>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</si>
  <si>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</si>
  <si>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</si>
  <si>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</si>
  <si>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</si>
  <si>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</si>
  <si>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</si>
  <si>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</si>
  <si>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</si>
  <si>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</si>
  <si>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</si>
  <si>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</si>
  <si>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</si>
  <si>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</si>
  <si>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</si>
  <si>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</si>
  <si>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</si>
  <si>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</si>
  <si>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</si>
  <si>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</si>
  <si>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</si>
  <si>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</si>
  <si>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</si>
  <si>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</si>
  <si>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</si>
  <si>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</si>
  <si>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</si>
  <si>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</si>
  <si>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</si>
  <si>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</si>
  <si>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</si>
  <si>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</si>
  <si>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</si>
  <si>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</si>
  <si>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</si>
  <si>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</si>
  <si>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</si>
  <si>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</si>
  <si>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</si>
  <si>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</si>
  <si>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</si>
  <si>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</si>
  <si>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</si>
  <si>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</si>
  <si>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</si>
  <si>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</si>
  <si>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</si>
  <si>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</si>
  <si>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</si>
  <si>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</si>
  <si>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</si>
  <si>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</si>
  <si>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</si>
  <si>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</si>
  <si>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</si>
  <si>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</si>
  <si>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</si>
  <si>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</si>
  <si>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</si>
  <si>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</si>
  <si>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</si>
  <si>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</si>
  <si>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</si>
  <si>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</si>
  <si>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</si>
  <si>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</si>
  <si>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</si>
  <si>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</si>
  <si>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</si>
  <si>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</si>
  <si>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</si>
  <si>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</si>
  <si>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</si>
  <si>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</si>
  <si>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</si>
  <si>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</si>
  <si>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</si>
  <si>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</si>
  <si>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</si>
  <si>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</si>
  <si>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</si>
  <si>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</si>
  <si>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</si>
  <si>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</si>
  <si>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</si>
  <si>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</si>
  <si>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</si>
  <si>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</si>
  <si>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</si>
  <si>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</si>
  <si>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</si>
  <si>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</si>
  <si>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</si>
  <si>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</si>
  <si>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</si>
  <si>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</si>
  <si>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</si>
  <si>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</si>
  <si>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</si>
  <si>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</si>
  <si>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</si>
  <si>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</si>
  <si>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</si>
  <si>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</si>
  <si>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</si>
  <si>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</si>
  <si>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</si>
  <si>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</si>
  <si>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</si>
  <si>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</si>
  <si>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</si>
  <si>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</si>
  <si>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</si>
  <si>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</si>
  <si>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</si>
  <si>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</si>
  <si>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</si>
  <si>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</si>
  <si>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</si>
  <si>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</si>
  <si>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</si>
  <si>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</si>
  <si>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</si>
  <si>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</si>
  <si>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</si>
  <si>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</si>
  <si>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</si>
  <si>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</si>
  <si>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</si>
  <si>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</si>
  <si>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</si>
  <si>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</si>
  <si>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</si>
  <si>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</si>
  <si>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</si>
  <si>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</si>
  <si>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</si>
  <si>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</si>
  <si>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</si>
  <si>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</si>
  <si>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</si>
  <si>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</si>
  <si>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</si>
  <si>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</si>
  <si>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</si>
  <si>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</si>
  <si>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</si>
  <si>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</si>
  <si>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</si>
  <si>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</si>
  <si>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</si>
  <si>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</si>
  <si>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</si>
  <si>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</si>
  <si>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</si>
  <si>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</si>
  <si>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</si>
  <si>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</si>
  <si>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</si>
  <si>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</si>
  <si>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</si>
  <si>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</si>
  <si>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</si>
  <si>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</si>
  <si>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</si>
  <si>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</si>
  <si>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</si>
  <si>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</si>
  <si>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</si>
  <si>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</si>
  <si>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</si>
  <si>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</si>
  <si>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</si>
  <si>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</si>
  <si>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</si>
  <si>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</si>
  <si>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</si>
  <si>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</si>
  <si>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</si>
  <si>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</si>
  <si>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</si>
  <si>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</si>
  <si>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</si>
  <si>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</si>
  <si>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</si>
  <si>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</si>
  <si>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</si>
  <si>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</si>
  <si>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</si>
  <si>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</si>
  <si>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</si>
  <si>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</si>
  <si>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</si>
  <si>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</si>
  <si>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</si>
  <si>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</si>
  <si>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</si>
  <si>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</si>
  <si>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</si>
  <si>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</si>
  <si>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</si>
  <si>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</si>
  <si>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</si>
  <si>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</si>
  <si>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</si>
  <si>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</si>
  <si>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</si>
  <si>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</si>
  <si>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</si>
  <si>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</si>
  <si>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</si>
  <si>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</si>
  <si>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</si>
  <si>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</si>
  <si>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</si>
  <si>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</si>
  <si>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</si>
  <si>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</si>
  <si>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</si>
  <si>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</si>
  <si>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</si>
  <si>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</si>
  <si>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</si>
  <si>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</si>
  <si>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</si>
  <si>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</si>
  <si>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</si>
  <si>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</si>
  <si>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</si>
  <si>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</si>
  <si>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</si>
  <si>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</si>
  <si>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</si>
  <si>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</si>
  <si>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</si>
  <si>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</si>
  <si>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</si>
  <si>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</si>
  <si>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</si>
  <si>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</si>
  <si>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</si>
  <si>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</si>
  <si>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</si>
  <si>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</si>
  <si>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</si>
  <si>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</si>
  <si>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</si>
  <si>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</si>
  <si>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</si>
  <si>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</si>
  <si>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</si>
  <si>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</si>
  <si>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</si>
  <si>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</si>
  <si>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</si>
  <si>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</si>
  <si>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</si>
  <si>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</si>
  <si>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</si>
  <si>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</si>
  <si>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</si>
  <si>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</si>
  <si>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</si>
  <si>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</si>
  <si>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</si>
  <si>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</si>
  <si>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</si>
  <si>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</si>
  <si>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</si>
  <si>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</si>
  <si>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</si>
  <si>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</si>
  <si>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</si>
  <si>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</si>
  <si>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</si>
  <si>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</si>
  <si>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</si>
  <si>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</si>
  <si>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</si>
  <si>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</si>
  <si>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</si>
  <si>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</si>
  <si>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</si>
  <si>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</si>
  <si>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</si>
  <si>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</si>
  <si>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</si>
  <si>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</si>
  <si>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</si>
  <si>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</si>
  <si>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</si>
  <si>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</si>
  <si>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</si>
  <si>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</si>
  <si>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</si>
  <si>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</si>
  <si>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</si>
  <si>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</si>
  <si>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</si>
  <si>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</si>
  <si>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</si>
  <si>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</si>
  <si>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</si>
  <si>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</si>
  <si>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</si>
  <si>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</si>
  <si>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</si>
  <si>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</si>
  <si>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</si>
  <si>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</si>
  <si>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</si>
  <si>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</si>
  <si>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</si>
  <si>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</si>
  <si>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</si>
  <si>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</si>
  <si>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</si>
  <si>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</si>
  <si>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</si>
  <si>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</si>
  <si>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</si>
  <si>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</si>
  <si>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</si>
  <si>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</si>
  <si>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</si>
  <si>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</si>
  <si>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</si>
  <si>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</si>
  <si>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</si>
  <si>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</si>
  <si>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</si>
  <si>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</si>
  <si>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</si>
  <si>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</si>
  <si>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</si>
  <si>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</si>
  <si>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</si>
  <si>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</si>
  <si>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</si>
  <si>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</si>
  <si>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</si>
  <si>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</si>
  <si>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</si>
  <si>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</si>
  <si>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</si>
  <si>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</si>
  <si>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</si>
  <si>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</si>
  <si>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</si>
  <si>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</si>
  <si>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</si>
  <si>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</si>
  <si>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</si>
  <si>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</si>
  <si>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</si>
  <si>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</si>
  <si>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</si>
  <si>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</si>
  <si>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</si>
  <si>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</si>
  <si>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</si>
  <si>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</si>
  <si>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</si>
  <si>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</si>
  <si>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</si>
  <si>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</si>
  <si>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</si>
  <si>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</si>
  <si>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</si>
  <si>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</si>
  <si>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</si>
  <si>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</si>
  <si>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</si>
  <si>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</si>
  <si>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</si>
  <si>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</si>
  <si>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</si>
  <si>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</si>
  <si>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</si>
  <si>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</si>
  <si>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</si>
  <si>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</si>
  <si>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</si>
  <si>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</si>
  <si>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</si>
  <si>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</si>
  <si>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</si>
  <si>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</si>
  <si>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</si>
  <si>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</si>
  <si>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</si>
  <si>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</si>
  <si>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</si>
  <si>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</si>
  <si>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</si>
  <si>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</si>
  <si>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</si>
  <si>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</si>
  <si>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</si>
  <si>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</si>
  <si>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</si>
  <si>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</si>
  <si>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</si>
  <si>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</si>
  <si>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</si>
  <si>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</si>
  <si>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</si>
  <si>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</si>
  <si>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</si>
  <si>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</si>
  <si>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</si>
  <si>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</si>
  <si>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</si>
  <si>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</si>
  <si>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</si>
  <si>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</si>
  <si>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</si>
  <si>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</si>
  <si>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</si>
  <si>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</si>
  <si>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</si>
  <si>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</si>
  <si>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</si>
  <si>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</si>
  <si>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</si>
  <si>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</si>
  <si>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</si>
  <si>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</si>
  <si>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</si>
  <si>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</si>
  <si>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</si>
  <si>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</si>
  <si>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</si>
  <si>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</si>
  <si>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</si>
  <si>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</si>
  <si>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</si>
  <si>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</si>
  <si>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</si>
  <si>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</si>
  <si>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</si>
  <si>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</si>
  <si>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</si>
  <si>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</si>
  <si>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</si>
  <si>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</si>
  <si>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</si>
  <si>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</si>
  <si>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</si>
  <si>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</si>
  <si>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</si>
  <si>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</si>
  <si>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</si>
  <si>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</si>
  <si>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</si>
  <si>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</si>
  <si>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</si>
  <si>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</si>
  <si>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</si>
  <si>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</si>
  <si>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</si>
  <si>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</si>
  <si>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</si>
  <si>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</si>
  <si>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</si>
  <si>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</si>
  <si>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</si>
  <si>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</si>
  <si>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</si>
  <si>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</si>
  <si>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</si>
  <si>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</si>
  <si>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</si>
  <si>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</si>
  <si>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</si>
  <si>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</si>
  <si>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</si>
  <si>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</si>
  <si>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</si>
  <si>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</si>
  <si>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</si>
  <si>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</si>
  <si>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</si>
  <si>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</si>
  <si>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</si>
  <si>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</si>
  <si>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</si>
  <si>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</si>
  <si>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</si>
  <si>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</si>
  <si>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</si>
  <si>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</si>
  <si>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</si>
  <si>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</si>
  <si>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</si>
  <si>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</si>
  <si>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</si>
  <si>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</si>
  <si>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</si>
  <si>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</si>
  <si>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</si>
  <si>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</si>
  <si>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</si>
  <si>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</si>
  <si>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</si>
  <si>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</si>
  <si>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</si>
  <si>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</si>
  <si>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</si>
  <si>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</si>
  <si>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</si>
  <si>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</si>
  <si>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</si>
  <si>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</si>
  <si>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</si>
  <si>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</si>
  <si>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</si>
  <si>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</si>
  <si>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</si>
  <si>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</si>
  <si>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</si>
  <si>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</si>
  <si>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</si>
  <si>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</si>
  <si>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</si>
  <si>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</si>
  <si>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</si>
  <si>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</si>
  <si>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</si>
  <si>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</si>
  <si>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</si>
  <si>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</si>
  <si>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</si>
  <si>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</si>
  <si>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</si>
  <si>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</si>
  <si>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</si>
  <si>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</si>
  <si>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</si>
  <si>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</si>
  <si>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</si>
  <si>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</si>
  <si>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</si>
  <si>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</si>
  <si>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</si>
  <si>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</si>
  <si>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</si>
  <si>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</si>
  <si>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</si>
  <si>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</si>
  <si>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</si>
  <si>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</si>
  <si>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</si>
  <si>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</si>
  <si>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</si>
  <si>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</si>
  <si>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</si>
  <si>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</si>
  <si>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</si>
  <si>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</si>
  <si>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</si>
  <si>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</si>
  <si>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</si>
  <si>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</si>
  <si>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</si>
  <si>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</si>
  <si>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</si>
  <si>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</si>
  <si>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</si>
  <si>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</si>
  <si>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</si>
  <si>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</si>
  <si>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</si>
  <si>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</si>
  <si>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</si>
  <si>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</si>
  <si>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</si>
  <si>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</si>
  <si>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</si>
  <si>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</si>
  <si>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</si>
  <si>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</si>
  <si>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</si>
  <si>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</si>
  <si>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</si>
  <si>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</si>
  <si>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</si>
  <si>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</si>
  <si>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</si>
  <si>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</si>
  <si>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</si>
  <si>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</si>
  <si>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</si>
  <si>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</si>
  <si>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</si>
  <si>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</si>
  <si>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</si>
  <si>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</si>
  <si>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</si>
  <si>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</si>
  <si>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</si>
  <si>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</si>
  <si>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</si>
  <si>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</si>
  <si>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</si>
  <si>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</si>
  <si>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</si>
  <si>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</si>
  <si>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</si>
  <si>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</si>
  <si>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</si>
  <si>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</si>
  <si>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</si>
  <si>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</si>
  <si>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</si>
  <si>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</si>
  <si>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</si>
  <si>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</si>
  <si>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</si>
  <si>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</si>
  <si>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</si>
  <si>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</si>
  <si>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</si>
  <si>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</si>
  <si>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</si>
  <si>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</si>
  <si>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</si>
  <si>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</si>
  <si>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</si>
  <si>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</si>
  <si>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</si>
  <si>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</si>
  <si>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</si>
  <si>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</si>
  <si>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</si>
  <si>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</si>
  <si>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</si>
  <si>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</si>
  <si>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</si>
  <si>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</si>
  <si>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</si>
  <si>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</si>
  <si>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</si>
  <si>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</si>
  <si>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</si>
  <si>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</si>
  <si>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</si>
  <si>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</si>
  <si>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</si>
  <si>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</si>
  <si>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</si>
  <si>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</si>
  <si>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</si>
  <si>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</si>
  <si>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</si>
  <si>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</si>
  <si>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</si>
  <si>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</si>
  <si>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</si>
  <si>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</si>
  <si>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</si>
  <si>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</si>
  <si>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</si>
  <si>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</si>
  <si>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</si>
  <si>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</si>
  <si>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</si>
  <si>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</si>
  <si>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</si>
  <si>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</si>
  <si>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</si>
  <si>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</si>
  <si>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</si>
  <si>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</si>
  <si>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</si>
  <si>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</si>
  <si>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</si>
  <si>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</si>
  <si>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</si>
  <si>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</si>
  <si>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</si>
  <si>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</si>
  <si>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</si>
  <si>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</si>
  <si>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</si>
  <si>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</si>
  <si>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</si>
  <si>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</si>
  <si>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</si>
  <si>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</si>
  <si>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</si>
  <si>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</si>
  <si>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</si>
  <si>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</si>
  <si>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</si>
  <si>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</si>
  <si>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</si>
  <si>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</si>
  <si>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</si>
  <si>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</si>
  <si>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</si>
  <si>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</si>
  <si>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</si>
  <si>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</si>
  <si>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</si>
  <si>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</si>
  <si>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</si>
  <si>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</si>
  <si>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</si>
  <si>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</si>
  <si>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</si>
  <si>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</si>
  <si>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</si>
  <si>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</si>
  <si>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</si>
  <si>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</si>
  <si>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</si>
  <si>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</si>
  <si>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</si>
  <si>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</si>
  <si>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</si>
  <si>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</si>
  <si>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</si>
  <si>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</si>
  <si>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</si>
  <si>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</si>
  <si>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</si>
  <si>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</si>
  <si>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</si>
  <si>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</si>
  <si>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</si>
  <si>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</si>
  <si>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</si>
  <si>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</si>
  <si>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</si>
  <si>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</si>
  <si>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</si>
  <si>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</si>
  <si>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</si>
  <si>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</si>
  <si>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</si>
  <si>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</si>
  <si>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</si>
  <si>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</si>
  <si>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</si>
  <si>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</si>
  <si>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</si>
  <si>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</si>
  <si>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</si>
  <si>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</si>
  <si>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</si>
  <si>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</si>
  <si>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</si>
  <si>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</si>
  <si>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</si>
  <si>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</si>
  <si>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</si>
  <si>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</si>
  <si>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</si>
  <si>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</si>
  <si>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</si>
  <si>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</si>
  <si>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</si>
  <si>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</si>
  <si>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</si>
  <si>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</si>
  <si>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</si>
  <si>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</si>
  <si>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</si>
  <si>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</si>
  <si>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</si>
  <si>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</si>
  <si>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</si>
  <si>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</si>
  <si>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</si>
  <si>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</si>
  <si>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</si>
  <si>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</si>
  <si>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</si>
  <si>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</si>
  <si>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</si>
  <si>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</si>
  <si>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</si>
  <si>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</si>
  <si>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</si>
  <si>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</si>
  <si>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</si>
  <si>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</si>
  <si>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</si>
  <si>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</si>
  <si>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</si>
  <si>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</si>
  <si>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</si>
  <si>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</si>
  <si>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</si>
  <si>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</si>
  <si>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</si>
  <si>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</si>
  <si>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</si>
  <si>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</si>
  <si>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</si>
  <si>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</si>
  <si>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</si>
  <si>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</si>
  <si>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</si>
  <si>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</si>
  <si>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</si>
  <si>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</si>
  <si>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</si>
  <si>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</si>
  <si>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</si>
  <si>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</si>
  <si>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</si>
  <si>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</si>
  <si>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</si>
  <si>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</si>
  <si>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</si>
  <si>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</si>
  <si>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</si>
  <si>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</si>
  <si>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</si>
  <si>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</si>
  <si>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</si>
  <si>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</si>
  <si>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</si>
  <si>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</si>
  <si>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</si>
  <si>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</si>
  <si>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</si>
  <si>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</si>
  <si>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</si>
  <si>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</si>
  <si>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</si>
  <si>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</si>
  <si>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</si>
  <si>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</si>
  <si>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</si>
  <si>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</si>
  <si>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</si>
  <si>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</si>
  <si>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</si>
  <si>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</si>
  <si>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</si>
  <si>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</si>
  <si>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</si>
  <si>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</si>
  <si>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</si>
  <si>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</si>
  <si>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</si>
  <si>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</si>
  <si>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</si>
  <si>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</si>
  <si>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</si>
  <si>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</si>
  <si>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</si>
  <si>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</si>
  <si>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</si>
  <si>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</si>
  <si>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</si>
  <si>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</si>
  <si>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</si>
  <si>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</si>
  <si>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</si>
  <si>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</si>
  <si>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</si>
  <si>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</si>
  <si>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</si>
  <si>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</si>
  <si>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</si>
  <si>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</si>
  <si>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</si>
  <si>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</si>
  <si>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</si>
  <si>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</si>
  <si>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</si>
  <si>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</si>
  <si>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</si>
  <si>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</si>
  <si>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</si>
  <si>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</si>
  <si>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</si>
  <si>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</si>
  <si>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</si>
  <si>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</si>
  <si>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</si>
  <si>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</si>
  <si>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</si>
  <si>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</si>
  <si>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</si>
  <si>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</si>
  <si>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</si>
  <si>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</si>
  <si>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</si>
  <si>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</si>
  <si>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</si>
  <si>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</si>
  <si>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</si>
  <si>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</si>
  <si>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</si>
  <si>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</si>
  <si>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</si>
  <si>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</si>
  <si>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</si>
  <si>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</si>
  <si>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</si>
  <si>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</si>
  <si>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</si>
  <si>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</si>
  <si>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</si>
  <si>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</si>
  <si>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</si>
  <si>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</si>
  <si>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</si>
  <si>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</si>
  <si>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</si>
  <si>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</si>
  <si>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</si>
  <si>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</si>
  <si>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</si>
  <si>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</si>
  <si>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</si>
  <si>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</si>
  <si>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</si>
  <si>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</si>
  <si>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</si>
  <si>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</si>
  <si>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</si>
  <si>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</si>
  <si>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</si>
  <si>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</si>
  <si>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</si>
  <si>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</si>
  <si>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</si>
  <si>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</si>
  <si>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</si>
  <si>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</si>
  <si>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</si>
  <si>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</si>
  <si>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</si>
  <si>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</si>
  <si>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</si>
  <si>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</si>
  <si>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</si>
  <si>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</si>
  <si>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</si>
  <si>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</si>
  <si>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</si>
  <si>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</si>
  <si>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</si>
  <si>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</si>
  <si>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</si>
  <si>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</si>
  <si>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</si>
  <si>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</si>
  <si>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</si>
  <si>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</si>
  <si>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</si>
  <si>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</si>
  <si>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</si>
  <si>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</si>
  <si>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</si>
  <si>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</si>
  <si>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</si>
  <si>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</si>
  <si>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</si>
  <si>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</si>
  <si>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</si>
  <si>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</si>
  <si>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</si>
  <si>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</si>
  <si>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</si>
  <si>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</si>
  <si>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</si>
  <si>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</si>
  <si>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</si>
  <si>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</si>
  <si>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</si>
  <si>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</si>
  <si>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</si>
  <si>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</si>
  <si>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</si>
  <si>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</si>
  <si>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</si>
  <si>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</si>
  <si>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</si>
  <si>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</si>
  <si>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</si>
  <si>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</si>
  <si>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</si>
  <si>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</si>
  <si>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</si>
  <si>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</si>
  <si>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</si>
  <si>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</si>
  <si>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</si>
  <si>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</si>
  <si>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</si>
  <si>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</si>
  <si>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</si>
  <si>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</si>
  <si>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</si>
  <si>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</si>
  <si>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</si>
  <si>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</si>
  <si>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</si>
  <si>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</si>
  <si>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</si>
  <si>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</si>
  <si>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</si>
  <si>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</si>
  <si>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</si>
  <si>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</si>
  <si>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</si>
  <si>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</si>
  <si>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</si>
  <si>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</si>
  <si>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</si>
  <si>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</si>
  <si>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</si>
  <si>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</si>
  <si>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</si>
  <si>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</si>
  <si>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</si>
  <si>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</si>
  <si>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</si>
  <si>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</si>
  <si>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</si>
  <si>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</si>
  <si>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</si>
  <si>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</si>
  <si>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</si>
  <si>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</si>
  <si>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</si>
  <si>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</si>
  <si>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</si>
  <si>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</si>
  <si>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</si>
  <si>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</si>
  <si>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</si>
  <si>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</si>
  <si>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</si>
  <si>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</si>
  <si>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</si>
  <si>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</si>
  <si>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</si>
  <si>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</si>
  <si>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</si>
  <si>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</si>
  <si>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</si>
  <si>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</si>
  <si>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</si>
  <si>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</si>
  <si>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</si>
  <si>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</si>
  <si>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</si>
  <si>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</si>
  <si>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</si>
  <si>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</si>
  <si>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</si>
  <si>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</si>
  <si>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</si>
  <si>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</si>
  <si>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</si>
  <si>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</si>
  <si>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</si>
  <si>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</si>
  <si>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</si>
  <si>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</si>
  <si>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</si>
  <si>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</si>
  <si>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</si>
  <si>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</si>
  <si>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</si>
  <si>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</si>
  <si>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</si>
  <si>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</si>
  <si>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</si>
  <si>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</si>
  <si>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</si>
  <si>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</si>
  <si>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</si>
  <si>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</si>
  <si>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</si>
  <si>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</si>
  <si>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</si>
  <si>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</si>
  <si>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</si>
  <si>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</si>
  <si>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</si>
  <si>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</si>
  <si>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</si>
  <si>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</si>
  <si>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</si>
  <si>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</si>
  <si>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</si>
  <si>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</si>
  <si>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</si>
  <si>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</si>
  <si>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</si>
  <si>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</si>
  <si>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</si>
  <si>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</si>
  <si>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</si>
  <si>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</si>
  <si>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</si>
  <si>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</si>
  <si>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</si>
  <si>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</si>
  <si>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</si>
  <si>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</si>
  <si>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</si>
  <si>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</si>
  <si>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</si>
  <si>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</si>
  <si>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</si>
  <si>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</si>
  <si>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</si>
  <si>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</si>
  <si>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</si>
  <si>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</si>
  <si>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</si>
  <si>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</si>
  <si>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</si>
  <si>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</si>
  <si>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</si>
  <si>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</si>
  <si>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</si>
  <si>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</si>
  <si>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</si>
  <si>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</si>
  <si>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</si>
  <si>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</si>
  <si>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</si>
  <si>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</si>
  <si>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</si>
  <si>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</si>
  <si>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</si>
  <si>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</si>
  <si>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</si>
  <si>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</si>
  <si>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</si>
  <si>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</si>
  <si>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</si>
  <si>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</si>
  <si>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</si>
  <si>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</si>
  <si>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</si>
  <si>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</si>
  <si>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</si>
  <si>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</si>
  <si>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</si>
  <si>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</si>
  <si>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</si>
  <si>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</si>
  <si>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</si>
  <si>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</si>
  <si>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</si>
  <si>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</si>
  <si>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</si>
  <si>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</si>
  <si>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</si>
  <si>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</si>
  <si>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</si>
  <si>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</si>
  <si>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</si>
  <si>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</si>
  <si>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</si>
  <si>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</si>
  <si>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</si>
  <si>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</si>
  <si>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</si>
  <si>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</si>
  <si>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</si>
  <si>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</si>
  <si>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</si>
  <si>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</si>
  <si>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</si>
  <si>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</si>
  <si>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</si>
  <si>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</si>
  <si>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</si>
  <si>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</si>
  <si>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</si>
  <si>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</si>
  <si>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</si>
  <si>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</si>
  <si>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</si>
  <si>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</si>
  <si>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</si>
  <si>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</si>
  <si>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</si>
  <si>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</si>
  <si>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</si>
  <si>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</si>
  <si>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</si>
  <si>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</si>
  <si>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</si>
  <si>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</si>
  <si>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</si>
  <si>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</si>
  <si>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</si>
  <si>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</si>
  <si>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</si>
  <si>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</si>
  <si>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</si>
  <si>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</si>
  <si>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</si>
  <si>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</si>
  <si>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</si>
  <si>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</si>
  <si>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</si>
  <si>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</si>
  <si>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</si>
  <si>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</si>
  <si>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</si>
  <si>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</si>
  <si>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</si>
  <si>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</si>
  <si>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</si>
  <si>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</si>
  <si>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</si>
  <si>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</si>
  <si>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</si>
  <si>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</si>
  <si>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</si>
  <si>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</si>
  <si>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</si>
  <si>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</si>
  <si>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</si>
  <si>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</si>
  <si>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</si>
  <si>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</si>
  <si>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</si>
  <si>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</si>
  <si>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</si>
  <si>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</si>
  <si>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</si>
  <si>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</si>
  <si>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</si>
  <si>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</si>
  <si>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</si>
  <si>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</si>
  <si>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</si>
  <si>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</si>
  <si>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</si>
  <si>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</si>
  <si>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</si>
  <si>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</si>
  <si>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</si>
  <si>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</si>
  <si>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</si>
  <si>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</si>
  <si>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</si>
  <si>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</si>
  <si>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</si>
  <si>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</si>
  <si>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</si>
  <si>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</si>
  <si>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</si>
  <si>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</si>
  <si>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</si>
  <si>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</si>
  <si>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</si>
  <si>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</si>
  <si>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</si>
  <si>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</si>
  <si>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</si>
  <si>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</si>
  <si>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</si>
  <si>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</si>
  <si>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</si>
  <si>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</si>
  <si>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</si>
  <si>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</si>
  <si>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</si>
  <si>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</si>
  <si>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</si>
  <si>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</si>
  <si>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</si>
  <si>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</si>
  <si>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</si>
  <si>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</si>
  <si>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</si>
  <si>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</si>
  <si>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</si>
  <si>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</si>
  <si>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</si>
  <si>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</si>
  <si>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</si>
  <si>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</si>
  <si>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</si>
  <si>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</si>
  <si>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</si>
  <si>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</si>
  <si>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</si>
  <si>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</si>
  <si>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</si>
  <si>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</si>
  <si>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</si>
  <si>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</si>
  <si>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</si>
  <si>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</si>
  <si>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</si>
  <si>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</si>
  <si>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</si>
  <si>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</si>
  <si>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</si>
  <si>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</si>
  <si>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</si>
  <si>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</si>
  <si>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</si>
  <si>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</si>
  <si>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</si>
  <si>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</si>
  <si>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</si>
  <si>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</si>
  <si>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</si>
  <si>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</si>
  <si>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</si>
  <si>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</si>
  <si>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</si>
  <si>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</si>
  <si>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</si>
  <si>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</si>
  <si>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</si>
  <si>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</si>
  <si>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</si>
  <si>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</si>
  <si>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</si>
  <si>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</si>
  <si>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</si>
  <si>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</si>
  <si>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</si>
  <si>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</si>
  <si>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</si>
  <si>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</si>
  <si>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</si>
  <si>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</si>
  <si>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</si>
  <si>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</si>
  <si>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</si>
  <si>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</si>
  <si>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</si>
  <si>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</si>
  <si>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</si>
  <si>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</si>
  <si>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</si>
  <si>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</si>
  <si>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</si>
  <si>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</si>
  <si>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</si>
  <si>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</si>
  <si>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</si>
  <si>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</si>
  <si>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</si>
  <si>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</si>
  <si>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</si>
  <si>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</si>
  <si>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</si>
  <si>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</si>
  <si>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</si>
  <si>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</si>
  <si>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</si>
  <si>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</si>
  <si>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</si>
  <si>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</si>
  <si>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</si>
  <si>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</si>
  <si>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</si>
  <si>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</si>
  <si>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</si>
  <si>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</si>
  <si>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</si>
  <si>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</si>
  <si>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</si>
  <si>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</si>
  <si>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</si>
  <si>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</si>
  <si>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</si>
  <si>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</si>
  <si>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</si>
  <si>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</si>
  <si>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</si>
  <si>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</si>
  <si>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</si>
  <si>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</si>
  <si>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</si>
  <si>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</si>
  <si>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</si>
  <si>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</si>
  <si>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</si>
  <si>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</si>
  <si>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</si>
  <si>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</si>
  <si>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</si>
  <si>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</si>
  <si>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</si>
  <si>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</si>
  <si>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</si>
  <si>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</si>
  <si>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</si>
  <si>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</si>
  <si>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</si>
  <si>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</si>
  <si>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</si>
  <si>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</si>
  <si>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</si>
  <si>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</si>
  <si>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</si>
  <si>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</si>
  <si>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</si>
  <si>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</si>
  <si>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</si>
  <si>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</si>
  <si>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</si>
  <si>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</si>
  <si>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</si>
  <si>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</si>
  <si>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</si>
  <si>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</si>
  <si>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</si>
  <si>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</si>
  <si>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</si>
  <si>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</si>
  <si>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</si>
  <si>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</si>
  <si>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</si>
  <si>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</si>
  <si>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</si>
  <si>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</si>
  <si>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</si>
  <si>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</si>
  <si>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</si>
  <si>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</si>
  <si>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</si>
  <si>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</si>
  <si>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</si>
  <si>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</si>
  <si>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</si>
  <si>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</si>
  <si>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</si>
  <si>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</si>
  <si>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</si>
  <si>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</si>
  <si>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</si>
  <si>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</si>
  <si>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</si>
  <si>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</si>
  <si>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</si>
  <si>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</si>
  <si>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</si>
  <si>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</si>
  <si>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</si>
  <si>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</si>
  <si>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</si>
  <si>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</si>
  <si>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</si>
  <si>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</si>
  <si>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</si>
  <si>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</si>
  <si>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</si>
  <si>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</si>
  <si>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</si>
  <si>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</si>
  <si>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</si>
  <si>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</si>
  <si>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</si>
  <si>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</si>
  <si>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</si>
  <si>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</si>
  <si>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</si>
  <si>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</si>
  <si>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</si>
  <si>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</si>
  <si>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</si>
  <si>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</si>
  <si>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</si>
  <si>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</si>
  <si>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</si>
  <si>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</si>
  <si>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</si>
  <si>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</si>
  <si>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</si>
  <si>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</si>
  <si>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</si>
  <si>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</si>
  <si>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</si>
  <si>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</si>
  <si>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</si>
  <si>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</si>
  <si>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</si>
  <si>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</si>
  <si>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</si>
  <si>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</si>
  <si>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</si>
  <si>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</si>
  <si>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</si>
  <si>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</si>
  <si>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</si>
  <si>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</si>
  <si>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</si>
  <si>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</si>
  <si>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</si>
  <si>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</si>
  <si>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</si>
  <si>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</si>
  <si>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</si>
  <si>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</si>
  <si>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</si>
  <si>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</si>
  <si>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</si>
  <si>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</si>
  <si>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</si>
  <si>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</si>
  <si>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</si>
  <si>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</si>
  <si>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</si>
  <si>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</si>
  <si>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</si>
  <si>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</si>
  <si>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</si>
  <si>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</si>
  <si>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</si>
  <si>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</si>
  <si>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</si>
  <si>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</si>
  <si>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</si>
  <si>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</si>
  <si>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</si>
  <si>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</si>
  <si>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</si>
  <si>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</si>
  <si>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</si>
  <si>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</si>
  <si>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</si>
  <si>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</si>
  <si>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</si>
  <si>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</si>
  <si>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</si>
  <si>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</si>
  <si>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</si>
  <si>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</si>
  <si>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</si>
  <si>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</si>
  <si>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</si>
  <si>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</si>
  <si>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</si>
  <si>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</si>
  <si>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</si>
  <si>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</si>
  <si>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</si>
  <si>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</si>
  <si>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</si>
  <si>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</si>
  <si>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</si>
  <si>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</si>
  <si>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</si>
  <si>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</si>
  <si>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</si>
  <si>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</si>
  <si>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</si>
  <si>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</si>
  <si>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</si>
  <si>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</si>
  <si>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</si>
  <si>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</si>
  <si>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</si>
  <si>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</si>
  <si>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</si>
  <si>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</si>
  <si>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</si>
  <si>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</si>
  <si>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</si>
  <si>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</si>
  <si>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</si>
  <si>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</si>
  <si>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</si>
  <si>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</si>
  <si>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</si>
  <si>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</si>
  <si>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</si>
  <si>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</si>
  <si>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</si>
  <si>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</si>
  <si>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</si>
  <si>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</si>
  <si>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</si>
  <si>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</si>
  <si>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</si>
  <si>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</si>
  <si>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</si>
  <si>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</si>
  <si>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</si>
  <si>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</si>
  <si>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</si>
  <si>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</si>
  <si>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</si>
  <si>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</si>
  <si>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</si>
  <si>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</si>
  <si>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</si>
  <si>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</si>
  <si>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</si>
  <si>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</si>
  <si>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</si>
  <si>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</si>
  <si>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</si>
  <si>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</si>
  <si>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</si>
  <si>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</si>
  <si>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</si>
  <si>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</si>
  <si>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</si>
  <si>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</si>
  <si>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</si>
  <si>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</si>
  <si>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</si>
  <si>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</si>
  <si>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</si>
  <si>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</si>
  <si>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</si>
  <si>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</si>
  <si>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</si>
  <si>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</si>
  <si>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</si>
  <si>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</si>
  <si>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</si>
  <si>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</si>
  <si>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</si>
  <si>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</si>
  <si>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</si>
  <si>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</si>
  <si>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</si>
  <si>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</si>
  <si>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</si>
  <si>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</si>
  <si>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</si>
  <si>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</si>
  <si>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</si>
  <si>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</si>
  <si>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</si>
  <si>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</si>
  <si>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</si>
  <si>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</si>
  <si>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</si>
  <si>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</si>
  <si>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</si>
  <si>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</si>
  <si>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</si>
  <si>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</si>
  <si>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</si>
  <si>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</si>
  <si>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</si>
  <si>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</si>
  <si>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</si>
  <si>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</si>
  <si>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</si>
  <si>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</si>
  <si>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</si>
  <si>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</si>
  <si>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</si>
  <si>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</si>
  <si>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</si>
  <si>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</si>
  <si>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</si>
  <si>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</si>
  <si>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</si>
  <si>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</si>
  <si>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</si>
  <si>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</si>
  <si>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</si>
  <si>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</si>
  <si>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</si>
  <si>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</si>
  <si>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</si>
  <si>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</si>
  <si>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</si>
  <si>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</si>
  <si>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</si>
  <si>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</si>
  <si>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</si>
  <si>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</si>
  <si>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</si>
  <si>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</si>
  <si>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</si>
  <si>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</si>
  <si>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</si>
  <si>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</si>
  <si>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</si>
  <si>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</si>
  <si>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</si>
  <si>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</si>
  <si>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</si>
  <si>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</si>
  <si>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</si>
  <si>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</si>
  <si>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</si>
  <si>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</si>
  <si>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</si>
  <si>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</si>
  <si>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</si>
  <si>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</si>
  <si>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</si>
  <si>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</si>
  <si>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</si>
  <si>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</si>
  <si>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</si>
  <si>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</si>
  <si>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</si>
  <si>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</si>
  <si>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</si>
  <si>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</si>
  <si>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</si>
  <si>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</si>
  <si>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</si>
  <si>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</si>
  <si>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</si>
  <si>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</si>
  <si>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</si>
  <si>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</si>
  <si>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</si>
  <si>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</si>
  <si>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</si>
  <si>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</si>
  <si>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</si>
  <si>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</si>
  <si>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</si>
  <si>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</si>
  <si>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</si>
  <si>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</si>
  <si>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</si>
  <si>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</si>
  <si>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</si>
  <si>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</si>
  <si>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</si>
  <si>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</si>
  <si>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</si>
  <si>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</si>
  <si>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</si>
  <si>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</si>
  <si>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</si>
  <si>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</si>
  <si>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</si>
  <si>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</si>
  <si>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</si>
  <si>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</si>
  <si>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</si>
  <si>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</si>
  <si>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</si>
  <si>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</si>
  <si>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</si>
  <si>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</si>
  <si>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</si>
  <si>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</si>
  <si>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</si>
  <si>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</si>
  <si>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</si>
  <si>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</si>
  <si>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</si>
  <si>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</si>
  <si>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</si>
  <si>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</si>
  <si>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</si>
  <si>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</si>
  <si>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</si>
  <si>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</si>
  <si>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</si>
  <si>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</si>
  <si>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</si>
  <si>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</si>
  <si>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</si>
  <si>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</si>
  <si>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</si>
  <si>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</si>
  <si>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</si>
  <si>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</si>
  <si>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</si>
  <si>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</si>
  <si>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</si>
  <si>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</si>
  <si>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</si>
  <si>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</si>
  <si>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</si>
  <si>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</si>
  <si>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</si>
  <si>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</si>
  <si>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</si>
  <si>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</si>
  <si>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</si>
  <si>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</si>
  <si>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</si>
  <si>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</si>
  <si>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</si>
  <si>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</si>
  <si>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</si>
  <si>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</si>
  <si>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</si>
  <si>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</si>
  <si>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</si>
  <si>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</si>
  <si>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</si>
  <si>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</si>
  <si>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</si>
  <si>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</si>
  <si>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</si>
  <si>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</si>
  <si>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</si>
  <si>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</si>
  <si>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</si>
  <si>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</si>
  <si>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</si>
  <si>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</si>
  <si>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</si>
  <si>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</si>
  <si>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</si>
  <si>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</si>
  <si>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</si>
  <si>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</si>
  <si>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</si>
  <si>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</si>
  <si>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</si>
  <si>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</si>
  <si>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</si>
  <si>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</si>
  <si>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</si>
  <si>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</si>
  <si>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</si>
  <si>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</si>
  <si>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</si>
  <si>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</si>
  <si>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</si>
  <si>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</si>
  <si>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</si>
  <si>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</si>
  <si>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</si>
  <si>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</si>
  <si>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</si>
  <si>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</si>
  <si>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</si>
  <si>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</si>
  <si>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</si>
  <si>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</si>
  <si>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</si>
  <si>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</si>
  <si>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</si>
  <si>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</si>
  <si>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</si>
  <si>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</si>
  <si>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</si>
  <si>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</si>
  <si>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</si>
  <si>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</si>
  <si>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</si>
  <si>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</si>
  <si>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</si>
  <si>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</si>
  <si>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</si>
  <si>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</si>
  <si>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</si>
  <si>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</si>
  <si>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</si>
  <si>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</si>
  <si>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</si>
  <si>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</si>
  <si>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</si>
  <si>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</si>
  <si>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</si>
  <si>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</si>
  <si>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</si>
  <si>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</si>
  <si>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</si>
  <si>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</si>
  <si>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</si>
  <si>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</si>
  <si>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</si>
  <si>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</si>
  <si>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</si>
  <si>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</si>
  <si>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</si>
  <si>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</si>
  <si>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</si>
  <si>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</si>
  <si>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</si>
  <si>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</si>
  <si>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</si>
  <si>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</si>
  <si>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</si>
  <si>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</si>
  <si>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</si>
  <si>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</si>
  <si>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</si>
  <si>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</si>
  <si>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</si>
  <si>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</si>
  <si>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</si>
  <si>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</si>
  <si>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</si>
  <si>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</si>
  <si>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</si>
  <si>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</si>
  <si>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</si>
  <si>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</si>
  <si>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</si>
  <si>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</si>
  <si>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</si>
  <si>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</si>
  <si>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</si>
  <si>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</si>
  <si>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</si>
  <si>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</si>
  <si>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</si>
  <si>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</si>
  <si>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</si>
  <si>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</si>
  <si>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</si>
  <si>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</si>
  <si>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</si>
  <si>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</si>
  <si>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</si>
  <si>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</si>
  <si>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</si>
  <si>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</si>
  <si>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</si>
  <si>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</si>
  <si>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</si>
  <si>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</si>
  <si>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</si>
  <si>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</si>
  <si>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</si>
  <si>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</si>
  <si>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</si>
  <si>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</si>
  <si>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</si>
  <si>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</si>
  <si>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</si>
  <si>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</si>
  <si>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</si>
  <si>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</si>
  <si>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</si>
  <si>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</si>
  <si>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</si>
  <si>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</si>
  <si>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</si>
  <si>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</si>
  <si>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</si>
  <si>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</si>
  <si>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</si>
  <si>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</si>
  <si>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</si>
  <si>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</si>
  <si>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</si>
  <si>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</si>
  <si>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</si>
  <si>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</si>
  <si>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</si>
  <si>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</si>
  <si>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</si>
  <si>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</si>
  <si>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</si>
  <si>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</si>
  <si>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</si>
  <si>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</si>
  <si>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</si>
  <si>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</si>
  <si>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</si>
  <si>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</si>
  <si>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</si>
  <si>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</si>
  <si>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</si>
  <si>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</si>
  <si>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</si>
  <si>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</si>
  <si>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</si>
  <si>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</si>
  <si>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</si>
  <si>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</si>
  <si>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</si>
  <si>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</si>
  <si>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</si>
  <si>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</si>
  <si>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</si>
  <si>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</si>
  <si>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</si>
  <si>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</si>
  <si>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</si>
  <si>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</si>
  <si>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</si>
  <si>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</si>
  <si>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</si>
  <si>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</si>
  <si>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</si>
  <si>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</si>
  <si>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</si>
  <si>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</si>
  <si>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</si>
  <si>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</si>
  <si>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</si>
  <si>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</si>
  <si>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</si>
  <si>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</si>
  <si>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</si>
  <si>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</si>
  <si>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</si>
  <si>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</si>
  <si>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</si>
  <si>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</si>
  <si>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</si>
  <si>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</si>
  <si>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</si>
  <si>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</si>
  <si>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</si>
  <si>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</si>
  <si>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</si>
  <si>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</si>
  <si>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</si>
  <si>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</si>
  <si>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</si>
  <si>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</si>
  <si>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</si>
  <si>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</si>
  <si>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</si>
  <si>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</si>
  <si>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</si>
  <si>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</si>
  <si>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</si>
  <si>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</si>
  <si>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</si>
  <si>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</si>
  <si>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</si>
  <si>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</si>
  <si>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</si>
  <si>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</si>
  <si>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</si>
  <si>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</si>
  <si>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</si>
  <si>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</si>
  <si>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</si>
  <si>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</si>
  <si>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</si>
  <si>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</si>
  <si>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</si>
  <si>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</si>
  <si>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</si>
  <si>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</si>
  <si>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</si>
  <si>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</si>
  <si>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</si>
  <si>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</si>
  <si>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</si>
  <si>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</si>
  <si>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</si>
  <si>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</si>
  <si>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</si>
  <si>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</si>
  <si>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</si>
  <si>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</si>
  <si>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</si>
  <si>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</si>
  <si>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</si>
  <si>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</si>
  <si>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</si>
  <si>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</si>
  <si>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</si>
  <si>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</si>
  <si>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</si>
  <si>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</si>
  <si>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</si>
  <si>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</si>
  <si>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</si>
  <si>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</si>
  <si>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</si>
  <si>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</si>
  <si>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</si>
  <si>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</si>
  <si>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</si>
  <si>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</si>
  <si>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</si>
  <si>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</si>
  <si>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</si>
  <si>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</si>
  <si>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</si>
  <si>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</si>
  <si>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</si>
  <si>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</si>
  <si>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</si>
  <si>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</si>
  <si>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</si>
  <si>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</si>
  <si>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</si>
  <si>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</si>
  <si>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</si>
  <si>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</si>
  <si>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</si>
  <si>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</si>
  <si>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</si>
  <si>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</si>
  <si>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</si>
  <si>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</si>
  <si>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</si>
  <si>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</si>
  <si>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</si>
  <si>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</si>
  <si>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</si>
  <si>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</si>
  <si>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</si>
  <si>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</si>
  <si>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</si>
  <si>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</si>
  <si>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</si>
  <si>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</si>
  <si>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</si>
  <si>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</si>
  <si>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</si>
  <si>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</si>
  <si>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</si>
  <si>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</si>
  <si>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</si>
  <si>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</si>
  <si>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</si>
  <si>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</si>
  <si>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</si>
  <si>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</si>
  <si>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</si>
  <si>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</si>
  <si>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</si>
  <si>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</si>
  <si>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</si>
  <si>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</si>
  <si>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</si>
  <si>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</si>
  <si>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</si>
  <si>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</si>
  <si>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</si>
  <si>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</si>
  <si>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</si>
  <si>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</si>
  <si>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</si>
  <si>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</si>
  <si>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</si>
  <si>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</si>
  <si>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</si>
  <si>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</si>
  <si>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</si>
  <si>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</si>
  <si>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</si>
  <si>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</si>
  <si>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</si>
  <si>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</si>
  <si>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</si>
  <si>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</si>
  <si>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</si>
  <si>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</si>
  <si>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</si>
  <si>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</si>
  <si>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</si>
  <si>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</si>
  <si>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</si>
  <si>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</si>
  <si>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</si>
  <si>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</si>
  <si>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</si>
  <si>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</si>
  <si>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</si>
  <si>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</si>
  <si>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</si>
  <si>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</si>
  <si>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</si>
  <si>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</si>
  <si>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</si>
  <si>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</si>
  <si>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</si>
  <si>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</si>
  <si>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</si>
  <si>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</si>
  <si>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</si>
  <si>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</si>
  <si>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</si>
  <si>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</si>
  <si>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</si>
  <si>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</si>
  <si>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</si>
  <si>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</si>
  <si>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</si>
  <si>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</si>
  <si>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</si>
  <si>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</si>
  <si>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</si>
  <si>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</si>
  <si>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</si>
  <si>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</si>
  <si>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</si>
  <si>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</si>
  <si>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</si>
  <si>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</si>
  <si>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</si>
  <si>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</si>
  <si>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</si>
  <si>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</si>
  <si>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</si>
  <si>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</si>
  <si>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</si>
  <si>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</si>
  <si>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</si>
  <si>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</si>
  <si>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</si>
  <si>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</si>
  <si>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</si>
  <si>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</si>
  <si>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</si>
  <si>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</si>
  <si>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</si>
  <si>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</si>
  <si>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</si>
  <si>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</si>
  <si>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</si>
  <si>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</si>
  <si>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</si>
  <si>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</si>
  <si>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</si>
  <si>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</si>
  <si>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</si>
  <si>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</si>
  <si>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</si>
  <si>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</si>
  <si>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</si>
  <si>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</si>
  <si>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</si>
  <si>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</si>
  <si>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</si>
  <si>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</si>
  <si>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</si>
  <si>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</si>
  <si>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</si>
  <si>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</si>
  <si>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</si>
  <si>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</si>
  <si>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</si>
  <si>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</si>
  <si>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</si>
  <si>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</si>
  <si>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</si>
  <si>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</si>
  <si>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</si>
  <si>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</si>
  <si>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</si>
  <si>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</si>
  <si>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</si>
  <si>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</si>
  <si>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</si>
  <si>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</si>
  <si>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</si>
  <si>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</si>
  <si>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</si>
  <si>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</si>
  <si>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</si>
  <si>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</si>
  <si>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</si>
  <si>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</si>
  <si>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</si>
  <si>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</si>
  <si>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</si>
  <si>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</si>
  <si>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</si>
  <si>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</si>
  <si>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</si>
  <si>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</si>
  <si>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</si>
  <si>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</si>
  <si>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</si>
  <si>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</si>
  <si>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</si>
  <si>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</si>
  <si>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</si>
  <si>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</si>
  <si>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</si>
  <si>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</si>
  <si>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</si>
  <si>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</si>
  <si>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</si>
  <si>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</si>
  <si>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</si>
  <si>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</si>
  <si>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</si>
  <si>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</si>
  <si>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</si>
  <si>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</si>
  <si>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</si>
  <si>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</si>
  <si>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</si>
  <si>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</si>
  <si>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</si>
  <si>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</si>
  <si>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</si>
  <si>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</si>
  <si>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</si>
  <si>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</si>
  <si>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</si>
  <si>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</si>
  <si>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</si>
  <si>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</si>
  <si>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</si>
  <si>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</si>
  <si>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</si>
  <si>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</si>
  <si>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</si>
  <si>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</si>
  <si>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</si>
  <si>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</si>
  <si>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</si>
  <si>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</si>
  <si>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</si>
  <si>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</si>
  <si>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</si>
  <si>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</si>
  <si>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</si>
  <si>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</si>
  <si>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</si>
  <si>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</si>
  <si>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</si>
  <si>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</si>
  <si>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</si>
  <si>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</si>
  <si>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</si>
  <si>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</si>
  <si>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</si>
  <si>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</si>
  <si>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</si>
  <si>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</si>
  <si>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</si>
  <si>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</si>
  <si>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</si>
  <si>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</si>
  <si>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</si>
  <si>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</si>
  <si>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</si>
  <si>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</si>
  <si>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</si>
  <si>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</si>
  <si>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</si>
  <si>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</si>
  <si>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</si>
  <si>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</si>
  <si>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</si>
  <si>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</si>
  <si>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</si>
  <si>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</si>
  <si>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</si>
  <si>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</si>
  <si>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</si>
  <si>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</si>
  <si>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</si>
  <si>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</si>
  <si>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</si>
  <si>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</si>
  <si>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</si>
  <si>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</si>
  <si>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</si>
  <si>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</si>
  <si>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</si>
  <si>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</si>
  <si>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</si>
  <si>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</si>
  <si>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</si>
  <si>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</si>
  <si>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</si>
  <si>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</si>
  <si>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</si>
  <si>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</si>
  <si>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</si>
  <si>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</si>
  <si>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</si>
  <si>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</si>
  <si>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</si>
  <si>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</si>
  <si>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</si>
  <si>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</si>
  <si>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</si>
  <si>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</si>
  <si>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</si>
  <si>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</si>
  <si>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</si>
  <si>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</si>
  <si>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</si>
  <si>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</si>
  <si>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</si>
  <si>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</si>
  <si>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</si>
  <si>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</si>
  <si>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</si>
  <si>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</si>
  <si>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</si>
  <si>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</si>
  <si>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</si>
  <si>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</si>
  <si>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</si>
  <si>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</si>
  <si>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</si>
  <si>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</si>
  <si>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</si>
  <si>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</si>
  <si>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</si>
  <si>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</si>
  <si>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</si>
  <si>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</si>
  <si>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</si>
  <si>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</si>
  <si>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</si>
  <si>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</si>
  <si>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</si>
  <si>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</si>
  <si>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</si>
  <si>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</si>
  <si>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</si>
  <si>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</si>
  <si>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</si>
  <si>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</si>
  <si>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</si>
  <si>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</si>
  <si>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</si>
  <si>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</si>
  <si>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</si>
  <si>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</si>
  <si>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</si>
  <si>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</si>
  <si>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</si>
  <si>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</si>
  <si>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</si>
  <si>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</si>
  <si>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</si>
  <si>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</si>
  <si>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</si>
  <si>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</si>
  <si>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</si>
  <si>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</si>
  <si>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</si>
  <si>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</si>
  <si>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</si>
  <si>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</si>
  <si>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</si>
  <si>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</si>
  <si>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</si>
  <si>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</si>
  <si>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</si>
  <si>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</si>
  <si>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</si>
  <si>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</si>
  <si>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</si>
  <si>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</si>
  <si>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</si>
  <si>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</si>
  <si>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</si>
  <si>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</si>
  <si>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</si>
  <si>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</si>
  <si>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</si>
  <si>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</si>
  <si>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</si>
  <si>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</si>
  <si>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</si>
  <si>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</si>
  <si>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</si>
  <si>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</si>
  <si>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</si>
  <si>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</si>
  <si>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</si>
  <si>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</si>
  <si>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</si>
  <si>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</si>
  <si>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</si>
  <si>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</si>
  <si>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</si>
  <si>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</si>
  <si>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</si>
  <si>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</si>
  <si>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</si>
  <si>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</si>
  <si>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</si>
  <si>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</si>
  <si>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</si>
  <si>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</si>
  <si>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</si>
  <si>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</si>
  <si>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</si>
  <si>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</si>
  <si>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</si>
  <si>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</si>
  <si>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</si>
  <si>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</si>
  <si>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</si>
  <si>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</si>
  <si>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</si>
  <si>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</si>
  <si>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</si>
  <si>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</si>
  <si>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</si>
  <si>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</si>
  <si>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</si>
  <si>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</si>
  <si>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</si>
  <si>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</si>
  <si>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</si>
  <si>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</si>
  <si>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</si>
  <si>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</si>
  <si>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</si>
  <si>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</si>
  <si>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</si>
  <si>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</si>
  <si>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</si>
  <si>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</si>
  <si>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</si>
  <si>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</si>
  <si>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</si>
  <si>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</si>
  <si>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</si>
  <si>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</si>
  <si>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</si>
  <si>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</si>
  <si>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</si>
  <si>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</si>
  <si>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</si>
  <si>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</si>
  <si>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</si>
  <si>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</si>
  <si>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</si>
  <si>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</si>
  <si>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</si>
  <si>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</si>
  <si>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</si>
  <si>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</si>
  <si>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</si>
  <si>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</si>
  <si>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</si>
  <si>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</si>
  <si>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</si>
  <si>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</si>
  <si>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</si>
  <si>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</si>
  <si>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</si>
  <si>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</si>
  <si>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</si>
  <si>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</si>
  <si>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</si>
  <si>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</si>
  <si>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</si>
  <si>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</si>
  <si>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</si>
  <si>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</si>
  <si>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</si>
  <si>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</si>
  <si>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</si>
  <si>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</si>
  <si>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</si>
  <si>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</si>
  <si>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</si>
  <si>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</si>
  <si>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</si>
  <si>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</si>
  <si>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</si>
  <si>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</si>
  <si>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</si>
  <si>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</si>
  <si>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</si>
  <si>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</si>
  <si>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</si>
  <si>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</si>
  <si>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</si>
  <si>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</si>
  <si>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</si>
  <si>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</si>
  <si>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</si>
  <si>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</si>
  <si>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</si>
  <si>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</si>
  <si>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</si>
  <si>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</si>
  <si>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</si>
  <si>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</si>
  <si>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</si>
  <si>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</si>
  <si>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</si>
  <si>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</si>
  <si>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</si>
  <si>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</si>
  <si>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</si>
  <si>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</si>
  <si>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</si>
  <si>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</si>
  <si>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</si>
  <si>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</si>
  <si>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</si>
  <si>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</si>
  <si>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</si>
  <si>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</si>
  <si>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</si>
  <si>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</si>
  <si>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</si>
  <si>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</si>
  <si>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</si>
  <si>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</si>
  <si>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</si>
  <si>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</si>
  <si>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</si>
  <si>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</si>
  <si>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</si>
  <si>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</si>
  <si>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</si>
  <si>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</si>
  <si>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</si>
  <si>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</si>
  <si>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</si>
  <si>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</si>
  <si>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</si>
  <si>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</si>
  <si>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</si>
  <si>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</si>
  <si>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</si>
  <si>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</si>
  <si>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</si>
  <si>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</si>
  <si>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</si>
  <si>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</si>
  <si>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</si>
  <si>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</si>
  <si>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</si>
  <si>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</si>
  <si>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</si>
  <si>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</si>
  <si>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</si>
  <si>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</si>
  <si>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</si>
  <si>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</si>
  <si>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</si>
  <si>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</si>
  <si>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</si>
  <si>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</si>
  <si>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</si>
  <si>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</si>
  <si>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</si>
  <si>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</si>
  <si>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</si>
  <si>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</si>
  <si>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</si>
  <si>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</si>
  <si>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</si>
  <si>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</si>
  <si>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</si>
  <si>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</si>
  <si>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</si>
  <si>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</si>
  <si>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</si>
  <si>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</si>
  <si>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</si>
  <si>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</si>
  <si>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</si>
  <si>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</si>
  <si>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</si>
  <si>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</si>
  <si>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</si>
  <si>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</si>
  <si>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</si>
  <si>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</si>
  <si>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</si>
  <si>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</si>
  <si>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</si>
  <si>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</si>
  <si>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</si>
  <si>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</si>
  <si>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</si>
  <si>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</si>
  <si>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</si>
  <si>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</si>
  <si>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</si>
  <si>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</si>
  <si>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</si>
  <si>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</si>
  <si>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</si>
  <si>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</si>
  <si>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</si>
  <si>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</si>
  <si>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</si>
  <si>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</si>
  <si>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</si>
  <si>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</si>
  <si>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</si>
  <si>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</si>
  <si>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</si>
  <si>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</si>
  <si>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</si>
  <si>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</si>
  <si>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</si>
  <si>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</si>
  <si>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</si>
  <si>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</si>
  <si>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</si>
  <si>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</si>
  <si>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</si>
  <si>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</si>
  <si>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</si>
  <si>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</si>
  <si>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</si>
  <si>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</si>
  <si>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</si>
  <si>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</si>
  <si>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</si>
  <si>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</si>
  <si>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</si>
  <si>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</si>
  <si>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</si>
  <si>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</si>
  <si>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</si>
  <si>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</si>
  <si>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</si>
  <si>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</si>
  <si>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</si>
  <si>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</si>
  <si>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</si>
  <si>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</si>
  <si>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</si>
  <si>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</si>
  <si>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</si>
  <si>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</si>
  <si>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</si>
  <si>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</si>
  <si>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</si>
  <si>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</si>
  <si>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</si>
  <si>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</si>
  <si>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</si>
  <si>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</si>
  <si>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</si>
  <si>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</si>
  <si>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</si>
  <si>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</si>
  <si>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</si>
  <si>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</si>
  <si>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</si>
  <si>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</si>
  <si>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</si>
  <si>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</si>
  <si>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</si>
  <si>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</si>
  <si>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</si>
  <si>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</si>
  <si>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</si>
  <si>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</si>
  <si>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</si>
  <si>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</si>
  <si>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</si>
  <si>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</si>
  <si>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</si>
  <si>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</si>
  <si>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</si>
  <si>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</si>
  <si>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</si>
  <si>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</si>
  <si>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</si>
  <si>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</si>
  <si>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</si>
  <si>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</si>
  <si>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</si>
  <si>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</si>
  <si>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</si>
  <si>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</si>
  <si>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</si>
  <si>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</si>
  <si>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</si>
  <si>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</si>
  <si>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</si>
  <si>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</si>
  <si>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</si>
  <si>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</si>
  <si>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</si>
  <si>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</si>
  <si>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</si>
  <si>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</si>
  <si>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</si>
  <si>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</si>
  <si>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</si>
  <si>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</si>
  <si>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</si>
  <si>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</si>
  <si>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</si>
  <si>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</si>
  <si>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</si>
  <si>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</si>
  <si>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</si>
  <si>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</si>
  <si>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</si>
  <si>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</si>
  <si>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</si>
  <si>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</si>
  <si>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</si>
  <si>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</si>
  <si>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</si>
  <si>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</si>
  <si>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</si>
  <si>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</si>
  <si>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</si>
  <si>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</si>
  <si>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</si>
  <si>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</si>
  <si>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</si>
  <si>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</si>
  <si>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</si>
  <si>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</si>
  <si>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</si>
  <si>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</si>
  <si>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</si>
  <si>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</si>
  <si>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</si>
  <si>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</si>
  <si>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</si>
  <si>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</si>
  <si>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</si>
  <si>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</si>
  <si>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</si>
  <si>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</si>
  <si>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</si>
  <si>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</si>
  <si>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</si>
  <si>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</si>
  <si>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</si>
  <si>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</si>
  <si>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</si>
  <si>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</si>
  <si>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</si>
  <si>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</si>
  <si>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</si>
  <si>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</si>
  <si>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</si>
  <si>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</si>
  <si>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</si>
  <si>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</si>
  <si>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</si>
  <si>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</si>
  <si>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</si>
  <si>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</si>
  <si>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</si>
  <si>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</si>
  <si>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</si>
  <si>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</si>
  <si>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</si>
  <si>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</si>
  <si>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</si>
  <si>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</si>
  <si>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</si>
  <si>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</si>
  <si>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</si>
  <si>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</si>
  <si>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</si>
  <si>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</si>
  <si>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</si>
  <si>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</si>
  <si>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</si>
  <si>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</si>
  <si>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</si>
  <si>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</si>
  <si>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</si>
  <si>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</si>
  <si>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</si>
  <si>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</si>
  <si>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</si>
  <si>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</si>
  <si>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</si>
  <si>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</si>
  <si>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</si>
  <si>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</si>
  <si>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</si>
  <si>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</si>
  <si>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</si>
  <si>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</si>
  <si>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</si>
  <si>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</si>
  <si>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</si>
  <si>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</si>
  <si>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</si>
  <si>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</si>
  <si>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</si>
  <si>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</si>
  <si>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</si>
  <si>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</si>
  <si>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</si>
  <si>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</si>
  <si>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</si>
  <si>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</si>
  <si>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</si>
  <si>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</si>
  <si>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</si>
  <si>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</si>
  <si>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</si>
  <si>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</si>
  <si>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</si>
  <si>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</si>
  <si>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</si>
  <si>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</si>
  <si>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</si>
  <si>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</si>
  <si>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</si>
  <si>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</si>
  <si>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</si>
  <si>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</si>
  <si>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</si>
  <si>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</si>
  <si>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</si>
  <si>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</si>
  <si>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</si>
  <si>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</si>
  <si>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</si>
  <si>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</si>
  <si>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</si>
  <si>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</si>
  <si>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</si>
  <si>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</si>
  <si>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</si>
  <si>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</si>
  <si>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</si>
  <si>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</si>
  <si>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</si>
  <si>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</si>
  <si>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</si>
  <si>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</si>
  <si>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</si>
  <si>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</si>
  <si>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</si>
  <si>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</si>
  <si>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</si>
  <si>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</si>
  <si>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</si>
  <si>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</si>
  <si>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</si>
  <si>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</si>
  <si>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</si>
  <si>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</si>
  <si>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</si>
  <si>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</si>
  <si>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</si>
  <si>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</si>
  <si>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</si>
  <si>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</si>
  <si>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</si>
  <si>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</si>
  <si>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</si>
  <si>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</si>
  <si>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</si>
  <si>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</si>
  <si>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</si>
  <si>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</si>
  <si>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</si>
  <si>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</si>
  <si>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</si>
  <si>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</si>
  <si>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</si>
  <si>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</si>
  <si>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</si>
  <si>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</si>
  <si>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</si>
  <si>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</si>
  <si>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</si>
  <si>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</si>
  <si>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</si>
  <si>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</si>
  <si>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</si>
  <si>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</si>
  <si>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</si>
  <si>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</si>
  <si>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</si>
  <si>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</si>
  <si>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</si>
  <si>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</si>
  <si>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</si>
  <si>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</si>
  <si>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</si>
  <si>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</si>
  <si>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</si>
  <si>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</si>
  <si>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</si>
  <si>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</si>
  <si>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</si>
  <si>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</si>
  <si>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</si>
  <si>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</si>
  <si>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</si>
  <si>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</si>
  <si>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</si>
  <si>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</si>
  <si>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</si>
  <si>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</si>
  <si>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</si>
  <si>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</si>
  <si>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</si>
  <si>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</si>
  <si>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</si>
  <si>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</si>
  <si>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</si>
  <si>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</si>
  <si>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</si>
  <si>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</si>
  <si>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</si>
  <si>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</si>
  <si>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</si>
  <si>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</si>
  <si>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</si>
  <si>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</si>
  <si>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</si>
  <si>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</si>
  <si>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</si>
  <si>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</si>
  <si>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</si>
  <si>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</si>
  <si>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</si>
  <si>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</si>
  <si>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</si>
  <si>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</si>
  <si>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</si>
  <si>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</si>
  <si>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</si>
  <si>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</si>
  <si>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</si>
  <si>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</si>
  <si>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</si>
  <si>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</si>
  <si>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</si>
  <si>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</si>
  <si>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</si>
  <si>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</si>
  <si>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</si>
  <si>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</si>
  <si>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</si>
  <si>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</si>
  <si>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</si>
  <si>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</si>
  <si>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</si>
  <si>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</si>
  <si>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</si>
  <si>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</si>
  <si>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</si>
  <si>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</si>
  <si>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</si>
  <si>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</si>
  <si>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</si>
  <si>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</si>
  <si>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</si>
  <si>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</si>
  <si>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</si>
  <si>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</si>
  <si>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</si>
  <si>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</si>
  <si>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</si>
  <si>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</si>
  <si>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</si>
  <si>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</si>
  <si>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</si>
  <si>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</si>
  <si>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</si>
  <si>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</si>
  <si>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</si>
  <si>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</si>
  <si>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</si>
  <si>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</si>
  <si>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</si>
  <si>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</si>
  <si>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</si>
  <si>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</si>
  <si>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</si>
  <si>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</si>
  <si>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</si>
  <si>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</si>
  <si>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</si>
  <si>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</si>
  <si>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</si>
  <si>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</si>
  <si>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</si>
  <si>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</si>
  <si>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</si>
  <si>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</si>
  <si>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</si>
  <si>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</si>
  <si>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</si>
  <si>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</si>
  <si>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</si>
  <si>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</si>
  <si>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</si>
  <si>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</si>
  <si>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</si>
  <si>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</si>
  <si>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</si>
  <si>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</si>
  <si>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</si>
  <si>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</si>
  <si>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</si>
  <si>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</si>
  <si>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</si>
  <si>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</si>
  <si>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</si>
  <si>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</si>
  <si>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</si>
  <si>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</si>
  <si>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</si>
  <si>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</si>
  <si>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</si>
  <si>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</si>
  <si>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</si>
  <si>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</si>
  <si>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</si>
  <si>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</si>
  <si>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</si>
  <si>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</si>
  <si>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</si>
  <si>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</si>
  <si>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</si>
  <si>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</si>
  <si>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</si>
  <si>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</si>
  <si>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</si>
  <si>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</si>
  <si>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</si>
  <si>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</si>
  <si>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</si>
  <si>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</si>
  <si>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</si>
  <si>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</si>
  <si>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</si>
  <si>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</si>
  <si>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</si>
  <si>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</si>
  <si>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</si>
  <si>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</si>
  <si>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</si>
  <si>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</si>
  <si>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</si>
  <si>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</si>
  <si>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</si>
  <si>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</si>
  <si>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</si>
  <si>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</si>
  <si>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</si>
  <si>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</si>
  <si>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</si>
  <si>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</si>
  <si>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</si>
  <si>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</si>
  <si>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</si>
  <si>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</si>
  <si>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</si>
  <si>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</si>
  <si>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</si>
  <si>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</si>
  <si>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</si>
  <si>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</si>
  <si>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</si>
  <si>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</si>
  <si>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</si>
  <si>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</si>
  <si>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</si>
  <si>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</si>
  <si>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</si>
  <si>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</si>
  <si>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</si>
  <si>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</si>
  <si>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</si>
  <si>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</si>
  <si>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</si>
  <si>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</si>
  <si>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</si>
  <si>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</si>
  <si>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</si>
  <si>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</si>
  <si>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</si>
  <si>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</si>
  <si>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</si>
  <si>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</si>
  <si>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</si>
  <si>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</si>
  <si>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</si>
  <si>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</si>
  <si>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</si>
  <si>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</si>
  <si>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</si>
  <si>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</si>
  <si>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</si>
  <si>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</si>
  <si>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</si>
  <si>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</si>
  <si>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</si>
  <si>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</si>
  <si>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</si>
  <si>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</si>
  <si>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</si>
  <si>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</si>
  <si>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</si>
  <si>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</si>
  <si>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</si>
  <si>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</si>
  <si>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</si>
  <si>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</si>
  <si>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</si>
  <si>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</si>
  <si>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</si>
  <si>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</si>
  <si>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</si>
  <si>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</si>
  <si>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</si>
  <si>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</si>
  <si>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</si>
  <si>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</si>
  <si>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</si>
  <si>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</si>
  <si>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</si>
  <si>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</si>
  <si>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</si>
  <si>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</si>
  <si>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</si>
  <si>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</si>
  <si>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</si>
  <si>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</si>
  <si>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</si>
  <si>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</si>
  <si>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</si>
  <si>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</si>
  <si>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</si>
  <si>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</si>
  <si>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</si>
  <si>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</si>
  <si>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</si>
  <si>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</si>
  <si>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</si>
  <si>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</si>
  <si>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</si>
  <si>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</si>
  <si>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</si>
  <si>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</si>
  <si>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</si>
  <si>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</si>
  <si>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</si>
  <si>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</si>
  <si>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</si>
  <si>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</si>
  <si>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</si>
  <si>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</si>
  <si>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</si>
  <si>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</si>
  <si>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</si>
  <si>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</si>
  <si>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</si>
  <si>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</si>
  <si>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</si>
  <si>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</si>
  <si>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</si>
  <si>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</si>
  <si>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</si>
  <si>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</si>
  <si>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</si>
  <si>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</si>
  <si>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</si>
  <si>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</si>
  <si>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</si>
  <si>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</si>
  <si>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</si>
  <si>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</si>
  <si>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</si>
  <si>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</si>
  <si>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</si>
  <si>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</si>
  <si>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</si>
  <si>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</si>
  <si>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</si>
  <si>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</si>
  <si>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</si>
  <si>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</si>
  <si>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</si>
  <si>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</si>
  <si>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</si>
  <si>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</si>
  <si>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</si>
  <si>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</si>
  <si>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</si>
  <si>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</si>
  <si>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</si>
  <si>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</si>
  <si>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</si>
  <si>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</si>
  <si>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</si>
  <si>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</si>
  <si>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</si>
  <si>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</si>
  <si>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</si>
  <si>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</si>
  <si>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</si>
  <si>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</si>
  <si>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</si>
  <si>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</si>
  <si>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</si>
  <si>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</si>
  <si>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</si>
  <si>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</si>
  <si>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</si>
  <si>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</si>
  <si>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</si>
  <si>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</si>
  <si>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</si>
  <si>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</si>
  <si>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</si>
  <si>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</si>
  <si>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</si>
  <si>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</si>
  <si>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</si>
  <si>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</si>
  <si>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</si>
  <si>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</si>
  <si>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</si>
  <si>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</si>
  <si>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</si>
  <si>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</si>
  <si>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</si>
  <si>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</si>
  <si>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</si>
  <si>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</si>
  <si>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</si>
  <si>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</si>
  <si>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</si>
  <si>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</si>
  <si>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</si>
  <si>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</si>
  <si>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</si>
  <si>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</si>
  <si>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</si>
  <si>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</si>
  <si>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</si>
  <si>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</si>
  <si>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</si>
  <si>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</si>
  <si>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</si>
  <si>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</si>
  <si>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</si>
  <si>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</si>
  <si>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</si>
  <si>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</si>
  <si>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</si>
  <si>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</si>
  <si>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</si>
  <si>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</si>
  <si>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</si>
  <si>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</si>
  <si>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</si>
  <si>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</si>
  <si>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</si>
  <si>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</si>
  <si>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</si>
  <si>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</si>
  <si>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</si>
  <si>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</si>
  <si>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</si>
  <si>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</si>
  <si>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</si>
  <si>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</si>
  <si>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</si>
  <si>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</si>
  <si>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</si>
  <si>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</si>
  <si>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</si>
  <si>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</si>
  <si>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</si>
  <si>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</si>
  <si>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</si>
  <si>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</si>
  <si>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</si>
  <si>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</si>
  <si>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</si>
  <si>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</si>
  <si>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</si>
  <si>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</si>
  <si>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</si>
  <si>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</si>
  <si>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</si>
  <si>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</si>
  <si>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</si>
  <si>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</si>
  <si>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</si>
  <si>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</si>
  <si>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</si>
  <si>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</si>
  <si>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</si>
  <si>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</si>
  <si>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</si>
  <si>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</si>
  <si>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</si>
  <si>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</si>
  <si>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</si>
  <si>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</si>
  <si>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</si>
  <si>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</si>
  <si>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</si>
  <si>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</si>
  <si>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</si>
  <si>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</si>
  <si>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</si>
  <si>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</si>
  <si>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</si>
  <si>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</si>
  <si>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</si>
  <si>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</si>
  <si>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</si>
  <si>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</si>
  <si>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</si>
  <si>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</si>
  <si>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</si>
  <si>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</si>
  <si>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</si>
  <si>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</si>
  <si>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</si>
  <si>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</si>
  <si>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</si>
  <si>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</si>
  <si>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</si>
  <si>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</si>
  <si>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</si>
  <si>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</si>
  <si>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</si>
  <si>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</si>
  <si>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</si>
  <si>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</si>
  <si>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</si>
  <si>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</si>
  <si>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</si>
  <si>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</si>
  <si>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</si>
  <si>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</si>
  <si>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</si>
  <si>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</si>
  <si>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</si>
  <si>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</si>
  <si>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</si>
  <si>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</si>
  <si>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</si>
  <si>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</si>
  <si>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</si>
  <si>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</si>
  <si>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</si>
  <si>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</si>
  <si>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</si>
  <si>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</si>
  <si>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</si>
  <si>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</si>
  <si>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</si>
  <si>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</si>
  <si>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</si>
  <si>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</si>
  <si>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</si>
  <si>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</si>
  <si>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</si>
  <si>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</si>
  <si>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</si>
  <si>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</si>
  <si>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</si>
  <si>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</si>
  <si>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</si>
  <si>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</si>
  <si>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</si>
  <si>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</si>
  <si>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</si>
  <si>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</si>
  <si>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</si>
  <si>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</si>
  <si>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</si>
  <si>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</si>
  <si>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</si>
  <si>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</si>
  <si>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</si>
  <si>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</si>
  <si>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</si>
  <si>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</si>
  <si>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</si>
  <si>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</si>
  <si>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</si>
  <si>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</si>
  <si>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</si>
  <si>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</si>
  <si>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</si>
  <si>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</si>
  <si>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</si>
  <si>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</si>
  <si>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</si>
  <si>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</si>
  <si>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</si>
  <si>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</si>
  <si>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</si>
  <si>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</si>
  <si>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</si>
  <si>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</si>
  <si>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</si>
  <si>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</si>
  <si>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</si>
  <si>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</si>
  <si>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</si>
  <si>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</si>
  <si>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</si>
  <si>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</si>
  <si>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</si>
  <si>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</si>
  <si>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</si>
  <si>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</si>
  <si>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</si>
  <si>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</si>
  <si>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</si>
  <si>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</si>
  <si>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</si>
  <si>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</si>
  <si>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</si>
  <si>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</si>
  <si>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</si>
  <si>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</si>
  <si>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</si>
  <si>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</si>
  <si>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</si>
  <si>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</si>
  <si>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</si>
  <si>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</si>
  <si>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</si>
  <si>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</si>
  <si>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</si>
  <si>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</si>
  <si>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</si>
  <si>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</si>
  <si>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</si>
  <si>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</si>
  <si>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</si>
  <si>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</si>
  <si>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</si>
  <si>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</si>
  <si>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</si>
  <si>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</si>
  <si>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</si>
  <si>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</si>
  <si>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</si>
  <si>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</si>
  <si>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</si>
  <si>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</si>
  <si>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</si>
  <si>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</si>
  <si>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</si>
  <si>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</si>
  <si>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</si>
  <si>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</si>
  <si>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</si>
  <si>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</si>
  <si>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</si>
  <si>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</si>
  <si>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</si>
  <si>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</si>
  <si>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</si>
  <si>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</si>
  <si>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</si>
  <si>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</si>
  <si>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</si>
  <si>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</si>
  <si>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</si>
  <si>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</si>
  <si>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</si>
  <si>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</si>
  <si>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</si>
  <si>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</si>
  <si>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</si>
  <si>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</si>
  <si>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</si>
  <si>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</si>
  <si>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</si>
  <si>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</si>
  <si>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</si>
  <si>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</si>
  <si>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</si>
  <si>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</si>
  <si>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</si>
  <si>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</si>
  <si>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</si>
  <si>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</si>
  <si>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</si>
  <si>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</si>
  <si>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</si>
  <si>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</si>
  <si>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</si>
  <si>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</si>
  <si>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</si>
  <si>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</si>
  <si>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</si>
  <si>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</si>
  <si>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</si>
  <si>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</si>
  <si>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</si>
  <si>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</si>
  <si>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</si>
  <si>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</si>
  <si>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</si>
  <si>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</si>
  <si>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</si>
  <si>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</si>
  <si>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</si>
  <si>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</si>
  <si>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</si>
  <si>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</si>
  <si>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</si>
  <si>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</si>
  <si>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</si>
  <si>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</si>
  <si>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</si>
  <si>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</si>
  <si>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</si>
  <si>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</si>
  <si>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</si>
  <si>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</si>
  <si>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</si>
  <si>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</si>
  <si>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</si>
  <si>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</si>
  <si>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</si>
  <si>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</si>
  <si>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</si>
  <si>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</si>
  <si>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</si>
  <si>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</si>
  <si>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</si>
  <si>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</si>
  <si>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</si>
  <si>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</si>
  <si>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</si>
  <si>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</si>
  <si>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</si>
  <si>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</si>
  <si>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</si>
  <si>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</si>
  <si>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</si>
  <si>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</si>
  <si>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</si>
  <si>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</si>
  <si>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</si>
  <si>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</si>
  <si>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</si>
  <si>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</si>
  <si>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</si>
  <si>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</si>
  <si>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</si>
  <si>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</si>
  <si>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</si>
  <si>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</si>
  <si>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</si>
  <si>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</si>
  <si>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</si>
  <si>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</si>
  <si>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</si>
  <si>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</si>
  <si>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</si>
  <si>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</si>
  <si>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</si>
  <si>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</si>
  <si>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</si>
  <si>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</si>
  <si>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</si>
  <si>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</si>
  <si>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</si>
  <si>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</si>
  <si>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</si>
  <si>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</si>
  <si>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</si>
  <si>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</si>
  <si>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</si>
  <si>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</si>
  <si>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</si>
  <si>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</si>
  <si>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</si>
  <si>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</si>
  <si>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</si>
  <si>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</si>
  <si>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</si>
  <si>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</si>
  <si>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</si>
  <si>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</si>
  <si>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</si>
  <si>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</si>
  <si>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</si>
  <si>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</si>
  <si>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</si>
  <si>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</si>
  <si>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</si>
  <si>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</si>
  <si>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</si>
  <si>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</si>
  <si>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</si>
  <si>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</si>
  <si>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</si>
  <si>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</si>
  <si>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</si>
  <si>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</si>
  <si>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</si>
  <si>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</si>
  <si>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</si>
  <si>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</si>
  <si>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</si>
  <si>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</si>
  <si>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</si>
  <si>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</si>
  <si>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</si>
  <si>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</si>
  <si>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</si>
  <si>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</si>
  <si>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</si>
  <si>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</si>
  <si>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</si>
  <si>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</si>
  <si>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</si>
  <si>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</si>
  <si>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</si>
  <si>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</si>
  <si>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</si>
  <si>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</si>
  <si>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</si>
  <si>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</si>
  <si>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</si>
  <si>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</si>
  <si>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</si>
  <si>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</si>
  <si>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</si>
  <si>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</si>
  <si>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</si>
  <si>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</si>
  <si>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</si>
  <si>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</si>
  <si>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</si>
  <si>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</si>
  <si>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</si>
  <si>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</si>
  <si>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</si>
  <si>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</si>
  <si>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</si>
  <si>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</si>
  <si>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</si>
  <si>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</si>
  <si>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</si>
  <si>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</si>
  <si>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</si>
  <si>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</si>
  <si>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</si>
  <si>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</si>
  <si>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</si>
  <si>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</si>
  <si>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</si>
  <si>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</si>
  <si>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</si>
  <si>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</si>
  <si>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</si>
  <si>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</si>
  <si>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</si>
  <si>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</si>
  <si>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</si>
  <si>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</si>
  <si>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</si>
  <si>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</si>
  <si>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</si>
  <si>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</si>
  <si>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</si>
  <si>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</si>
  <si>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</si>
  <si>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</si>
  <si>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</si>
  <si>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</si>
  <si>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</si>
  <si>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</si>
  <si>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</si>
  <si>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</si>
  <si>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</si>
  <si>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</si>
  <si>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</si>
  <si>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</si>
  <si>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</si>
  <si>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</si>
  <si>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</si>
  <si>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</si>
  <si>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</si>
  <si>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</si>
  <si>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</si>
  <si>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</si>
  <si>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</si>
  <si>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</si>
  <si>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</si>
  <si>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</si>
  <si>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</si>
  <si>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</si>
  <si>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</si>
  <si>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</si>
  <si>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</si>
  <si>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</si>
  <si>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</si>
  <si>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</si>
  <si>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</si>
  <si>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</si>
  <si>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</si>
  <si>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</si>
  <si>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</si>
  <si>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</si>
  <si>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</si>
  <si>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</si>
  <si>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</si>
  <si>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</si>
  <si>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</si>
  <si>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</si>
  <si>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</si>
  <si>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</si>
  <si>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</si>
  <si>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</si>
  <si>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</si>
  <si>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</si>
  <si>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</si>
  <si>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</si>
  <si>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</si>
  <si>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</si>
  <si>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</si>
  <si>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</si>
  <si>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</si>
  <si>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</si>
  <si>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</si>
  <si>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</si>
  <si>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</si>
  <si>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</si>
  <si>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</si>
  <si>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</si>
  <si>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</si>
  <si>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</si>
  <si>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</si>
  <si>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</si>
  <si>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</si>
  <si>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</si>
  <si>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</si>
  <si>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</si>
  <si>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</si>
  <si>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</si>
  <si>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</si>
  <si>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</si>
  <si>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</si>
  <si>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</si>
  <si>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</si>
  <si>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</si>
  <si>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</si>
  <si>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</si>
  <si>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</si>
  <si>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</si>
  <si>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</si>
  <si>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</si>
  <si>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</si>
  <si>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</si>
  <si>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</si>
  <si>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</si>
  <si>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</si>
  <si>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</si>
  <si>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</si>
  <si>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</si>
  <si>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</si>
  <si>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</si>
  <si>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</si>
  <si>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</si>
  <si>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</si>
  <si>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</si>
  <si>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</si>
  <si>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</si>
  <si>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</si>
  <si>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</si>
  <si>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</si>
  <si>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</si>
  <si>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</si>
  <si>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</si>
  <si>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</si>
  <si>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</si>
  <si>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</si>
  <si>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</si>
  <si>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</si>
  <si>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</si>
  <si>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</si>
  <si>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</si>
  <si>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</si>
  <si>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</si>
  <si>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</si>
  <si>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</si>
  <si>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</si>
  <si>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</si>
  <si>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</si>
  <si>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</si>
  <si>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</si>
  <si>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</si>
  <si>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</si>
  <si>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</si>
  <si>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</si>
  <si>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</si>
  <si>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</si>
  <si>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</si>
  <si>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</si>
  <si>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</si>
  <si>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</si>
  <si>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</si>
  <si>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</si>
  <si>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</si>
  <si>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</si>
  <si>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</si>
  <si>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</si>
  <si>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</si>
  <si>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</si>
  <si>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</si>
  <si>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</si>
  <si>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</si>
  <si>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</si>
  <si>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</si>
  <si>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</si>
  <si>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</si>
  <si>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</si>
  <si>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</si>
  <si>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</si>
  <si>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</si>
  <si>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</si>
  <si>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</si>
  <si>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</si>
  <si>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</si>
  <si>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</si>
  <si>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</si>
  <si>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</si>
  <si>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</si>
  <si>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</si>
  <si>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</si>
  <si>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</si>
  <si>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</si>
  <si>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</si>
  <si>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</si>
  <si>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</si>
  <si>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</si>
  <si>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</si>
  <si>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</si>
  <si>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</si>
  <si>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</si>
  <si>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</si>
  <si>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</si>
  <si>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</si>
  <si>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</si>
  <si>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</si>
  <si>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</si>
  <si>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</si>
  <si>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</si>
  <si>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</si>
  <si>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</si>
  <si>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</si>
  <si>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</si>
  <si>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</si>
  <si>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</si>
  <si>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</si>
  <si>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</si>
  <si>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</si>
  <si>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</si>
  <si>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</si>
  <si>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</si>
  <si>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</si>
  <si>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</si>
  <si>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</si>
  <si>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</si>
  <si>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</si>
  <si>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</si>
  <si>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</si>
  <si>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</si>
  <si>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</si>
  <si>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</si>
  <si>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</si>
  <si>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</si>
  <si>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</si>
  <si>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</si>
  <si>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</si>
  <si>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</si>
  <si>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</si>
  <si>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</si>
  <si>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</si>
  <si>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</si>
  <si>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</si>
  <si>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</si>
  <si>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</si>
  <si>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</si>
  <si>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</si>
  <si>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</si>
  <si>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</si>
  <si>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</si>
  <si>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</si>
  <si>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</si>
  <si>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</si>
  <si>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</si>
  <si>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</si>
  <si>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</si>
  <si>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</si>
  <si>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</si>
  <si>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</si>
  <si>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</si>
  <si>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</si>
  <si>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</si>
  <si>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</si>
  <si>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</si>
  <si>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</si>
  <si>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</si>
  <si>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</si>
  <si>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</si>
  <si>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</si>
  <si>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</si>
  <si>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</si>
  <si>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</si>
  <si>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</si>
  <si>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</si>
  <si>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</si>
  <si>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</si>
  <si>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</si>
  <si>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</si>
  <si>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</si>
  <si>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</si>
  <si>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</si>
  <si>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</si>
  <si>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</si>
  <si>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</si>
  <si>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</si>
  <si>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</si>
  <si>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</si>
  <si>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</si>
  <si>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</si>
  <si>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</si>
  <si>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</si>
  <si>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</si>
  <si>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</si>
  <si>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</si>
  <si>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</si>
  <si>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</si>
  <si>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</si>
  <si>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</si>
  <si>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</si>
  <si>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</si>
  <si>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</si>
  <si>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</si>
  <si>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</si>
  <si>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</si>
  <si>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</si>
  <si>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</si>
  <si>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</si>
  <si>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</si>
  <si>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</si>
  <si>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</si>
  <si>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</si>
  <si>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</si>
  <si>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</si>
  <si>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</si>
  <si>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</si>
  <si>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</si>
  <si>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</si>
  <si>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</si>
  <si>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</si>
  <si>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</si>
  <si>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</si>
  <si>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</si>
  <si>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</si>
  <si>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</si>
  <si>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</si>
  <si>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</si>
  <si>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</si>
  <si>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</si>
  <si>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</si>
  <si>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</si>
  <si>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</si>
  <si>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</si>
  <si>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</si>
  <si>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</si>
  <si>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</si>
  <si>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</si>
  <si>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</si>
  <si>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</si>
  <si>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</si>
  <si>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</si>
  <si>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</si>
  <si>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</si>
  <si>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</si>
  <si>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</si>
  <si>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</si>
  <si>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</si>
  <si>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</si>
  <si>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</si>
  <si>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</si>
  <si>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</si>
  <si>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</si>
  <si>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</si>
  <si>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</si>
  <si>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</si>
  <si>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</si>
  <si>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</si>
  <si>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</si>
  <si>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</si>
  <si>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</si>
  <si>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</si>
  <si>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</si>
  <si>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</si>
  <si>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</si>
  <si>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</si>
  <si>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</si>
  <si>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</si>
  <si>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</si>
  <si>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</si>
  <si>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</si>
  <si>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</si>
  <si>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</si>
  <si>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</si>
  <si>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</si>
  <si>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</si>
  <si>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</si>
  <si>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</si>
  <si>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</si>
  <si>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</si>
  <si>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</si>
  <si>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</si>
  <si>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</si>
  <si>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</si>
  <si>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</si>
  <si>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</si>
  <si>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</si>
  <si>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</si>
  <si>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</si>
  <si>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</si>
  <si>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</si>
  <si>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</si>
  <si>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</si>
  <si>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</si>
  <si>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</si>
  <si>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</si>
  <si>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</si>
  <si>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</si>
  <si>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</si>
  <si>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</si>
  <si>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</si>
  <si>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</si>
  <si>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</si>
  <si>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</si>
  <si>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</si>
  <si>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</si>
  <si>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</si>
  <si>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</si>
  <si>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</si>
  <si>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</si>
  <si>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</si>
  <si>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</si>
  <si>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</si>
  <si>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</si>
  <si>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</si>
  <si>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</si>
  <si>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</si>
  <si>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</si>
  <si>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</si>
  <si>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</si>
  <si>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</si>
  <si>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</si>
  <si>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</si>
  <si>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</si>
  <si>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</si>
  <si>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</si>
  <si>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</si>
  <si>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</si>
  <si>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</si>
  <si>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</si>
  <si>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</si>
  <si>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</si>
  <si>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</si>
  <si>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</si>
  <si>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</si>
  <si>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</si>
  <si>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</si>
  <si>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</si>
  <si>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</si>
  <si>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</si>
  <si>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</si>
  <si>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</si>
  <si>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</si>
  <si>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</si>
  <si>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</si>
  <si>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</si>
  <si>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</si>
  <si>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</si>
  <si>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</si>
  <si>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</si>
  <si>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</si>
  <si>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</si>
  <si>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</si>
  <si>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</si>
  <si>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</si>
  <si>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</si>
  <si>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</si>
  <si>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</si>
  <si>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</si>
  <si>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</si>
  <si>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</si>
  <si>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</si>
  <si>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</si>
  <si>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</si>
  <si>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</si>
  <si>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</si>
  <si>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</si>
  <si>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</si>
  <si>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</si>
  <si>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</si>
  <si>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</si>
  <si>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</si>
  <si>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</si>
  <si>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</si>
  <si>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</si>
  <si>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</si>
  <si>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</si>
  <si>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</si>
  <si>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</si>
  <si>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</si>
  <si>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</si>
  <si>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</si>
  <si>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</si>
  <si>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</si>
  <si>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</si>
  <si>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</si>
  <si>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</si>
  <si>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</si>
  <si>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</si>
  <si>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</si>
  <si>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</si>
  <si>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</si>
  <si>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</si>
  <si>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</si>
  <si>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</si>
  <si>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</si>
  <si>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</si>
  <si>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</si>
  <si>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</si>
  <si>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</si>
  <si>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</si>
  <si>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</si>
  <si>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</si>
  <si>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</si>
  <si>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</si>
  <si>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</si>
  <si>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</si>
  <si>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</si>
  <si>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</si>
  <si>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</si>
  <si>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</si>
  <si>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</si>
  <si>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</si>
  <si>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</si>
  <si>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</si>
  <si>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</si>
  <si>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</si>
  <si>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</si>
  <si>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</si>
  <si>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</si>
  <si>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</si>
  <si>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</si>
  <si>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</si>
  <si>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</si>
  <si>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</si>
  <si>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</si>
  <si>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</si>
  <si>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</si>
  <si>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</si>
  <si>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</si>
  <si>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</si>
  <si>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</si>
  <si>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</si>
  <si>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</si>
  <si>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</si>
  <si>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</si>
  <si>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</si>
  <si>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</si>
  <si>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</si>
  <si>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</si>
  <si>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</si>
  <si>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</si>
  <si>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</si>
  <si>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</si>
  <si>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</si>
  <si>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</si>
  <si>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</si>
  <si>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</si>
  <si>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</si>
  <si>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</si>
  <si>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</si>
  <si>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</si>
  <si>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</si>
  <si>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</si>
  <si>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</si>
  <si>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</si>
  <si>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</si>
  <si>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</si>
  <si>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</si>
  <si>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</si>
  <si>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</si>
  <si>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</si>
  <si>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</si>
  <si>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</si>
  <si>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</si>
  <si>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</si>
  <si>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</si>
  <si>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</si>
  <si>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</si>
  <si>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</si>
  <si>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</si>
  <si>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</si>
  <si>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</si>
  <si>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</si>
  <si>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</si>
  <si>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</si>
  <si>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</si>
  <si>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</si>
  <si>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</si>
  <si>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</si>
  <si>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</si>
  <si>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</si>
  <si>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</si>
  <si>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</si>
  <si>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</si>
  <si>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</si>
  <si>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</si>
  <si>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</si>
  <si>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</si>
  <si>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</si>
  <si>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</si>
  <si>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</si>
  <si>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</si>
  <si>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</si>
  <si>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</si>
  <si>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</si>
  <si>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</si>
  <si>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</si>
  <si>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</si>
  <si>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</si>
  <si>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</si>
  <si>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</si>
  <si>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</si>
  <si>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</si>
  <si>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</si>
  <si>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</si>
  <si>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</si>
  <si>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</si>
  <si>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</si>
  <si>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</si>
  <si>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</si>
  <si>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</si>
  <si>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</si>
  <si>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</si>
  <si>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</si>
  <si>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</si>
  <si>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</si>
  <si>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</si>
  <si>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</si>
  <si>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</si>
  <si>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</si>
  <si>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</si>
  <si>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</si>
  <si>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</si>
  <si>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</si>
  <si>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</si>
  <si>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</si>
  <si>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</si>
  <si>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</si>
  <si>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</si>
  <si>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</si>
  <si>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</si>
  <si>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</si>
  <si>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</si>
  <si>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</si>
  <si>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</si>
  <si>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</si>
  <si>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</si>
  <si>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</si>
  <si>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</si>
  <si>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</si>
  <si>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</si>
  <si>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</si>
  <si>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</si>
  <si>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</si>
  <si>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</si>
  <si>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</si>
  <si>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</si>
  <si>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</si>
  <si>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</si>
  <si>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</si>
  <si>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</si>
  <si>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</si>
  <si>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</si>
  <si>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</si>
  <si>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</si>
  <si>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</si>
  <si>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</si>
  <si>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</si>
  <si>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</si>
  <si>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</si>
  <si>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</si>
  <si>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</si>
  <si>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</si>
  <si>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</si>
  <si>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</si>
  <si>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</si>
  <si>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</si>
  <si>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</si>
  <si>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</si>
  <si>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</si>
  <si>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</si>
  <si>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</si>
  <si>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</si>
  <si>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</si>
  <si>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</si>
  <si>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</si>
  <si>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</si>
  <si>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</si>
  <si>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</si>
  <si>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</si>
  <si>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</si>
  <si>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</si>
  <si>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</si>
  <si>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</si>
  <si>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</si>
  <si>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</si>
  <si>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</si>
  <si>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</si>
  <si>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</si>
  <si>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</si>
  <si>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</si>
  <si>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</si>
  <si>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</si>
  <si>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</si>
  <si>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</si>
  <si>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</si>
  <si>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</si>
  <si>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</si>
  <si>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</si>
  <si>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</si>
  <si>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</si>
  <si>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</si>
  <si>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</si>
  <si>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</si>
  <si>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</si>
  <si>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</si>
  <si>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</si>
  <si>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</si>
  <si>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</si>
  <si>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</si>
  <si>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</si>
  <si>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</si>
  <si>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</si>
  <si>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</si>
  <si>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</si>
  <si>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</si>
  <si>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</si>
  <si>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</si>
  <si>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</si>
  <si>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</si>
  <si>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</si>
  <si>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</si>
  <si>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</si>
  <si>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</si>
  <si>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</si>
  <si>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</si>
  <si>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</si>
  <si>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</si>
  <si>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</si>
  <si>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</si>
  <si>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</si>
  <si>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</si>
  <si>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</si>
  <si>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</si>
  <si>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</si>
  <si>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</si>
  <si>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</si>
  <si>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</si>
  <si>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</si>
  <si>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</si>
  <si>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</si>
  <si>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</si>
  <si>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</si>
  <si>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</si>
  <si>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</si>
  <si>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</si>
  <si>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</si>
  <si>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</si>
  <si>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</si>
  <si>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</si>
  <si>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</si>
  <si>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</si>
  <si>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</si>
  <si>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</si>
  <si>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</si>
  <si>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</si>
  <si>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</si>
  <si>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</si>
  <si>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</si>
  <si>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</si>
  <si>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</si>
  <si>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</si>
  <si>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</si>
  <si>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</si>
  <si>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</si>
  <si>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</si>
  <si>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</si>
  <si>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</si>
  <si>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</si>
  <si>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</si>
  <si>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</si>
  <si>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</si>
  <si>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</si>
  <si>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</si>
  <si>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</si>
  <si>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</si>
  <si>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</si>
  <si>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</si>
  <si>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</si>
  <si>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</si>
  <si>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</si>
  <si>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</si>
  <si>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</si>
  <si>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</si>
  <si>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</si>
  <si>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</si>
  <si>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</si>
  <si>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</si>
  <si>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</si>
  <si>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</si>
  <si>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</si>
  <si>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</si>
  <si>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</si>
  <si>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</si>
  <si>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</si>
  <si>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</si>
  <si>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</si>
  <si>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</si>
  <si>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</si>
  <si>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</si>
  <si>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</si>
  <si>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</si>
  <si>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</si>
  <si>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</si>
  <si>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</si>
  <si>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</si>
  <si>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</si>
  <si>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</si>
  <si>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</si>
  <si>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</si>
  <si>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</si>
  <si>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</si>
  <si>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</si>
  <si>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</si>
  <si>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</si>
  <si>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</si>
  <si>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</si>
  <si>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</si>
  <si>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</si>
  <si>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</si>
  <si>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</si>
  <si>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</si>
  <si>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</si>
  <si>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</si>
  <si>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</si>
  <si>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</si>
  <si>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</si>
  <si>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</si>
  <si>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</si>
  <si>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</si>
  <si>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</si>
  <si>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</si>
  <si>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</si>
  <si>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</si>
  <si>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</si>
  <si>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</si>
  <si>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</si>
  <si>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</si>
  <si>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</si>
  <si>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</si>
  <si>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</si>
  <si>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</si>
  <si>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</si>
  <si>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</si>
  <si>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</si>
  <si>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</si>
  <si>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</si>
  <si>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</si>
  <si>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</si>
  <si>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</si>
  <si>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</si>
  <si>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</si>
  <si>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</si>
  <si>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</si>
  <si>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</si>
  <si>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</si>
  <si>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</si>
  <si>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</si>
  <si>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</si>
  <si>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</si>
  <si>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</si>
  <si>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</si>
  <si>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</si>
  <si>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</si>
  <si>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</si>
  <si>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</si>
  <si>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</si>
  <si>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</si>
  <si>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</si>
  <si>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</si>
  <si>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</si>
  <si>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</si>
  <si>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</si>
  <si>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</si>
  <si>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</si>
  <si>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</si>
  <si>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</si>
  <si>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</si>
  <si>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</si>
  <si>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</si>
  <si>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</si>
  <si>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</si>
  <si>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</si>
  <si>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</si>
  <si>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</si>
  <si>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</si>
  <si>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</si>
  <si>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</si>
  <si>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</si>
  <si>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</si>
  <si>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</si>
  <si>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</si>
  <si>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</si>
  <si>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</si>
  <si>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</si>
  <si>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</si>
  <si>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</si>
  <si>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</si>
  <si>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</si>
  <si>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</si>
  <si>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</si>
  <si>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</si>
  <si>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</si>
  <si>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</si>
  <si>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</si>
  <si>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</si>
  <si>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</si>
  <si>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</si>
  <si>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</si>
  <si>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</si>
  <si>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</si>
  <si>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</si>
  <si>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</si>
  <si>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</si>
  <si>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</si>
  <si>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</si>
  <si>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</si>
  <si>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</si>
  <si>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</si>
  <si>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</si>
  <si>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</si>
  <si>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</si>
  <si>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</si>
  <si>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</si>
  <si>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</si>
  <si>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</si>
  <si>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</si>
  <si>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</si>
  <si>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</si>
  <si>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</si>
  <si>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</si>
  <si>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</si>
  <si>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</si>
  <si>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</si>
  <si>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</si>
  <si>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</si>
  <si>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</si>
  <si>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</si>
  <si>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</si>
  <si>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</si>
  <si>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</si>
  <si>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</si>
  <si>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</si>
  <si>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</si>
  <si>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</si>
  <si>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</si>
  <si>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</si>
  <si>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</si>
  <si>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</si>
  <si>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</si>
  <si>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</si>
  <si>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</si>
  <si>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</si>
  <si>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</si>
  <si>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</si>
  <si>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</si>
  <si>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</si>
  <si>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</si>
  <si>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</si>
  <si>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</si>
  <si>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</si>
  <si>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</si>
  <si>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</si>
  <si>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</si>
  <si>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</si>
  <si>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</si>
  <si>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</si>
  <si>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</si>
  <si>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</si>
  <si>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</si>
  <si>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</si>
  <si>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</si>
  <si>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</si>
  <si>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</si>
  <si>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</si>
  <si>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</si>
  <si>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</si>
  <si>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</si>
  <si>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</si>
  <si>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</si>
  <si>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</si>
  <si>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</si>
  <si>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</si>
  <si>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</si>
  <si>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</si>
  <si>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</si>
  <si>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</si>
  <si>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</si>
  <si>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</si>
  <si>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</si>
  <si>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</si>
  <si>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</si>
  <si>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</si>
  <si>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</si>
  <si>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</si>
  <si>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</si>
  <si>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</si>
  <si>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</si>
  <si>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</si>
  <si>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</si>
  <si>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</si>
  <si>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</si>
  <si>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</si>
  <si>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</si>
  <si>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</si>
  <si>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</si>
  <si>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</si>
  <si>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</si>
  <si>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</si>
  <si>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</si>
  <si>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</si>
  <si>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</si>
  <si>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</si>
  <si>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</si>
  <si>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</si>
  <si>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</si>
  <si>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</si>
  <si>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</si>
  <si>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</si>
  <si>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</si>
  <si>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</si>
  <si>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</si>
  <si>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</si>
  <si>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</si>
  <si>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</si>
  <si>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</si>
  <si>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</si>
  <si>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</si>
  <si>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</si>
  <si>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</si>
  <si>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</si>
  <si>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</si>
  <si>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</si>
  <si>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</si>
  <si>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</si>
  <si>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</si>
  <si>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</si>
  <si>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</si>
  <si>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</si>
  <si>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</si>
  <si>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</si>
  <si>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</si>
  <si>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</si>
  <si>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</si>
  <si>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</si>
  <si>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</si>
  <si>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</si>
  <si>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</si>
  <si>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</si>
  <si>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</si>
  <si>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</si>
  <si>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</si>
  <si>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</si>
  <si>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</si>
  <si>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</si>
  <si>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</si>
  <si>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</si>
  <si>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</si>
  <si>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</si>
  <si>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</si>
  <si>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</si>
  <si>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</si>
  <si>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</si>
  <si>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</si>
  <si>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</si>
  <si>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</si>
  <si>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</si>
  <si>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</si>
  <si>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</si>
  <si>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</si>
  <si>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</si>
  <si>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</si>
  <si>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</si>
  <si>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</si>
  <si>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</si>
  <si>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</si>
  <si>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</si>
  <si>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</si>
  <si>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</si>
  <si>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</si>
  <si>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</si>
  <si>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</si>
  <si>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</si>
  <si>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</si>
  <si>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</si>
  <si>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</si>
  <si>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</si>
  <si>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</si>
  <si>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</si>
  <si>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</si>
  <si>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</si>
  <si>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</si>
  <si>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</si>
  <si>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</si>
  <si>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</si>
  <si>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</si>
  <si>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</si>
  <si>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</si>
  <si>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</si>
  <si>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</si>
  <si>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</si>
  <si>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</si>
  <si>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</si>
  <si>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</si>
  <si>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</si>
  <si>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</si>
  <si>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</si>
  <si>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</si>
  <si>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</si>
  <si>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</si>
  <si>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</si>
  <si>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</si>
  <si>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</si>
  <si>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</si>
  <si>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</si>
  <si>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</si>
  <si>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</si>
  <si>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</si>
  <si>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</si>
  <si>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</si>
  <si>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</si>
  <si>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</si>
  <si>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</si>
  <si>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</si>
  <si>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</si>
  <si>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</si>
  <si>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</si>
  <si>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</si>
  <si>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</si>
  <si>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</si>
  <si>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</si>
  <si>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</si>
  <si>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</si>
  <si>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</si>
  <si>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</si>
  <si>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</si>
  <si>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</si>
  <si>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</si>
  <si>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</si>
  <si>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</si>
  <si>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</si>
  <si>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</si>
  <si>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</si>
  <si>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</si>
  <si>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</si>
  <si>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</si>
  <si>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</si>
  <si>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</si>
  <si>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</si>
  <si>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</si>
  <si>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</si>
  <si>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</si>
  <si>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</si>
  <si>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</si>
  <si>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</si>
  <si>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</si>
  <si>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</si>
  <si>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</si>
  <si>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</si>
  <si>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</si>
  <si>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</si>
  <si>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</si>
  <si>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</si>
  <si>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</si>
  <si>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</si>
  <si>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</si>
  <si>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</si>
  <si>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</si>
  <si>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</si>
  <si>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</si>
  <si>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</si>
  <si>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</si>
  <si>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</si>
  <si>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</si>
  <si>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</si>
  <si>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</si>
  <si>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</si>
  <si>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</si>
  <si>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</si>
  <si>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</si>
  <si>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</si>
  <si>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</si>
  <si>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</si>
  <si>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</si>
  <si>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</si>
  <si>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</si>
  <si>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</si>
  <si>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</si>
  <si>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</si>
  <si>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</si>
  <si>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</si>
  <si>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</si>
  <si>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</si>
  <si>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</si>
  <si>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</si>
  <si>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</si>
  <si>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</si>
  <si>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</si>
  <si>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</si>
  <si>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</si>
  <si>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</si>
  <si>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</si>
  <si>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</si>
  <si>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</si>
  <si>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</si>
  <si>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</si>
  <si>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</si>
  <si>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</si>
  <si>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</si>
  <si>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</si>
  <si>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</si>
  <si>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</si>
  <si>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</si>
  <si>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</si>
  <si>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</si>
  <si>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</si>
  <si>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</si>
  <si>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</si>
  <si>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</si>
  <si>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</si>
  <si>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</si>
  <si>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</si>
  <si>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</si>
  <si>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</si>
  <si>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</si>
  <si>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</si>
  <si>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</si>
  <si>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</si>
  <si>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</si>
  <si>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</si>
  <si>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</si>
  <si>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</si>
  <si>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</si>
  <si>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</si>
  <si>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</si>
  <si>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</si>
  <si>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</si>
  <si>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</si>
  <si>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</si>
  <si>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</si>
  <si>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</si>
  <si>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</si>
  <si>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</si>
  <si>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</si>
  <si>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</si>
  <si>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</si>
  <si>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</si>
  <si>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</si>
  <si>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</si>
  <si>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</si>
  <si>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</si>
  <si>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</si>
  <si>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</si>
  <si>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</si>
  <si>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</si>
  <si>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</si>
  <si>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</si>
  <si>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</si>
  <si>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</si>
  <si>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</si>
  <si>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</si>
  <si>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</si>
  <si>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</si>
  <si>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</si>
  <si>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</si>
  <si>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</si>
  <si>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</si>
  <si>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</si>
  <si>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</si>
  <si>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</si>
  <si>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</si>
  <si>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</si>
  <si>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</si>
  <si>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</si>
  <si>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</si>
  <si>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</si>
  <si>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</si>
  <si>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</si>
  <si>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</si>
  <si>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</si>
  <si>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</si>
  <si>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</si>
  <si>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</si>
  <si>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</si>
  <si>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</si>
  <si>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</si>
  <si>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</si>
  <si>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</si>
  <si>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</si>
  <si>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</si>
  <si>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</si>
  <si>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</si>
  <si>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</si>
  <si>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</si>
  <si>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</si>
  <si>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</si>
  <si>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</si>
  <si>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</si>
  <si>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</si>
  <si>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</si>
  <si>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</si>
  <si>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</si>
  <si>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</si>
  <si>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</si>
  <si>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</si>
  <si>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</si>
  <si>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</si>
  <si>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</si>
  <si>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</si>
  <si>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</si>
  <si>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</si>
  <si>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</si>
  <si>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</si>
  <si>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</si>
  <si>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</si>
  <si>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</si>
  <si>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</si>
  <si>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</si>
  <si>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</si>
  <si>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</si>
  <si>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</si>
  <si>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</si>
  <si>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</si>
  <si>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</si>
  <si>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</si>
  <si>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</si>
  <si>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</si>
  <si>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</si>
  <si>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</si>
  <si>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</si>
  <si>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</si>
  <si>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</si>
  <si>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</si>
  <si>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</si>
  <si>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</si>
  <si>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</si>
  <si>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</si>
  <si>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</si>
  <si>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</si>
  <si>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</si>
  <si>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</si>
  <si>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</si>
  <si>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</si>
  <si>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</si>
  <si>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</si>
  <si>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</si>
  <si>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</si>
  <si>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</si>
  <si>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</si>
  <si>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</si>
  <si>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</si>
  <si>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</si>
  <si>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</si>
  <si>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</si>
  <si>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</si>
  <si>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</si>
  <si>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</si>
  <si>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</si>
  <si>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</si>
  <si>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</si>
  <si>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</si>
  <si>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</si>
  <si>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</si>
  <si>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</si>
  <si>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</si>
  <si>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</si>
  <si>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</si>
  <si>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</si>
  <si>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</si>
  <si>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</si>
  <si>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</si>
  <si>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</si>
  <si>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</si>
  <si>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</si>
  <si>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</si>
  <si>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</si>
  <si>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</si>
  <si>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</si>
  <si>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</si>
  <si>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</si>
  <si>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</si>
  <si>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</si>
  <si>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</si>
  <si>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</si>
  <si>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</si>
  <si>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</si>
  <si>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</si>
  <si>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</si>
  <si>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</si>
  <si>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</si>
  <si>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</si>
  <si>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</si>
  <si>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</si>
  <si>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</si>
  <si>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</si>
  <si>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</si>
  <si>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</si>
  <si>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</si>
  <si>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</si>
  <si>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</si>
  <si>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</si>
  <si>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</si>
  <si>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</si>
  <si>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</si>
  <si>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</si>
  <si>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</si>
  <si>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</si>
  <si>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</si>
  <si>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</si>
  <si>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</si>
  <si>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</si>
  <si>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</si>
  <si>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</si>
  <si>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</si>
  <si>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</si>
  <si>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</si>
  <si>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</si>
  <si>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</si>
  <si>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</si>
  <si>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</si>
  <si>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</si>
  <si>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</si>
  <si>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</si>
  <si>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</si>
  <si>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</si>
  <si>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</si>
  <si>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</si>
  <si>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</si>
  <si>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</si>
  <si>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</si>
  <si>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</si>
  <si>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</si>
  <si>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</si>
  <si>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</si>
  <si>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</si>
  <si>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</si>
  <si>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</si>
  <si>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</si>
  <si>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</si>
  <si>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</si>
  <si>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</si>
  <si>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</si>
  <si>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</si>
  <si>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</si>
  <si>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</si>
  <si>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</si>
  <si>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</si>
  <si>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</si>
  <si>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</si>
  <si>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</si>
  <si>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</si>
  <si>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</si>
  <si>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</si>
  <si>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</si>
  <si>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</si>
  <si>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</si>
  <si>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</si>
  <si>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</si>
  <si>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</si>
  <si>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</si>
  <si>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</si>
  <si>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</si>
  <si>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</si>
  <si>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</si>
  <si>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</si>
  <si>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</si>
  <si>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</si>
  <si>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</si>
  <si>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</si>
  <si>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</si>
  <si>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</si>
  <si>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</si>
  <si>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</si>
  <si>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</si>
  <si>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</si>
  <si>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</si>
  <si>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</si>
  <si>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</si>
  <si>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</si>
  <si>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</si>
  <si>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</si>
  <si>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</si>
  <si>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</si>
  <si>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</si>
  <si>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</si>
  <si>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</si>
  <si>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</si>
  <si>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</si>
  <si>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</si>
  <si>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</si>
  <si>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</si>
  <si>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</si>
  <si>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</si>
  <si>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</si>
  <si>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</si>
  <si>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</si>
  <si>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</si>
  <si>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</si>
  <si>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</si>
  <si>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</si>
  <si>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</si>
  <si>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</si>
  <si>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</si>
  <si>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</si>
  <si>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</si>
  <si>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</si>
  <si>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</si>
  <si>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</si>
  <si>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</si>
  <si>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</si>
  <si>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</si>
  <si>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</si>
  <si>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</si>
  <si>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</si>
  <si>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</si>
  <si>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</si>
  <si>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</si>
  <si>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</si>
  <si>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</si>
  <si>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</si>
  <si>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</si>
  <si>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</si>
  <si>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</si>
  <si>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</si>
  <si>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</si>
  <si>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</si>
  <si>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</si>
  <si>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</si>
  <si>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</si>
  <si>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</si>
  <si>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</si>
  <si>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</si>
  <si>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</si>
  <si>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</si>
  <si>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</si>
  <si>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</si>
  <si>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</si>
  <si>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</si>
  <si>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</si>
  <si>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</si>
  <si>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</si>
  <si>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</si>
  <si>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</si>
  <si>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</si>
  <si>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</si>
  <si>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</si>
  <si>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</si>
  <si>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</si>
  <si>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</si>
  <si>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</si>
  <si>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</si>
  <si>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</si>
  <si>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</si>
  <si>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</si>
  <si>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</si>
  <si>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</si>
  <si>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</si>
  <si>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</si>
  <si>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</si>
  <si>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</si>
  <si>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</si>
  <si>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</si>
  <si>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</si>
  <si>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</si>
  <si>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</si>
  <si>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</si>
  <si>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</si>
  <si>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</si>
  <si>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</si>
  <si>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</si>
  <si>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</si>
  <si>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</si>
  <si>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</si>
  <si>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</si>
  <si>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</si>
  <si>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</si>
  <si>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</si>
  <si>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</si>
  <si>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</si>
  <si>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</si>
  <si>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</si>
  <si>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</si>
  <si>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</si>
  <si>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</si>
  <si>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</si>
  <si>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</si>
  <si>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</si>
  <si>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</si>
  <si>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</si>
  <si>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</si>
  <si>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</si>
  <si>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</si>
  <si>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</si>
  <si>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</si>
  <si>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</si>
  <si>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</si>
  <si>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</si>
  <si>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</si>
  <si>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</si>
  <si>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</si>
  <si>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</si>
  <si>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</si>
  <si>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</si>
  <si>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</si>
  <si>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</si>
  <si>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</si>
  <si>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</si>
  <si>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</si>
  <si>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</si>
  <si>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</si>
  <si>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</si>
  <si>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</si>
  <si>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</si>
  <si>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</si>
  <si>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</si>
  <si>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</si>
  <si>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</si>
  <si>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</si>
  <si>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</si>
  <si>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</si>
  <si>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</si>
  <si>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</si>
  <si>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</si>
  <si>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</si>
  <si>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</si>
  <si>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</si>
  <si>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</si>
  <si>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</si>
  <si>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</si>
  <si>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</si>
  <si>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</si>
  <si>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</si>
  <si>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</si>
  <si>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</si>
  <si>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</si>
  <si>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</si>
  <si>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</si>
  <si>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</si>
  <si>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</si>
  <si>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</si>
  <si>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</si>
  <si>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</si>
  <si>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</si>
  <si>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</si>
  <si>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</si>
  <si>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</si>
  <si>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</si>
  <si>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</si>
  <si>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</si>
  <si>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</si>
  <si>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</si>
  <si>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</si>
  <si>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</si>
  <si>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</si>
  <si>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</si>
  <si>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</si>
  <si>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</si>
  <si>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</si>
  <si>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</si>
  <si>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</si>
  <si>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</si>
  <si>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</si>
  <si>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</si>
  <si>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</si>
  <si>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</si>
  <si>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</si>
  <si>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</si>
  <si>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</si>
  <si>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</si>
  <si>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</si>
  <si>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</si>
  <si>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</si>
  <si>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</si>
  <si>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</si>
  <si>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</si>
  <si>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</si>
  <si>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</si>
  <si>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</si>
  <si>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</si>
  <si>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</si>
  <si>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</si>
  <si>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</si>
  <si>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</si>
  <si>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</si>
  <si>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</si>
  <si>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</si>
  <si>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</si>
  <si>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</si>
  <si>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</si>
  <si>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</si>
  <si>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</si>
  <si>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</si>
  <si>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</si>
  <si>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</si>
  <si>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</si>
  <si>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</si>
  <si>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</si>
  <si>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</si>
  <si>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</si>
  <si>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</si>
  <si>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</si>
  <si>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</si>
  <si>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</si>
  <si>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</si>
  <si>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</si>
  <si>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</si>
  <si>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</si>
  <si>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</si>
  <si>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</si>
  <si>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</si>
  <si>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</si>
  <si>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</si>
  <si>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</si>
  <si>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</si>
  <si>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</si>
  <si>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</si>
  <si>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</si>
  <si>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</si>
  <si>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</si>
  <si>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</si>
  <si>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</si>
  <si>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</si>
  <si>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</si>
  <si>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</si>
  <si>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</si>
  <si>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</si>
  <si>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</si>
  <si>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</si>
  <si>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</si>
  <si>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</si>
  <si>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</si>
  <si>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</si>
  <si>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</si>
  <si>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</si>
  <si>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</si>
  <si>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</si>
  <si>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</si>
  <si>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</si>
  <si>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</si>
  <si>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</si>
  <si>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</si>
  <si>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</si>
  <si>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</si>
  <si>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</si>
  <si>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</si>
  <si>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</si>
  <si>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</si>
  <si>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</si>
  <si>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</si>
  <si>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</si>
  <si>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</si>
  <si>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</si>
  <si>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</si>
  <si>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</si>
  <si>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</si>
  <si>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</si>
  <si>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</si>
  <si>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</si>
  <si>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</si>
  <si>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</si>
  <si>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</si>
  <si>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</si>
  <si>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</si>
  <si>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</si>
  <si>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</si>
  <si>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</si>
  <si>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</si>
  <si>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</si>
  <si>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</si>
  <si>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</si>
  <si>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</si>
  <si>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</si>
  <si>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</si>
  <si>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</si>
  <si>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</si>
  <si>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</si>
  <si>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</si>
  <si>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</si>
  <si>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</si>
  <si>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</si>
  <si>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</si>
  <si>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</si>
  <si>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</si>
  <si>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</si>
  <si>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</si>
  <si>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</si>
  <si>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</si>
  <si>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</si>
  <si>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</si>
  <si>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</si>
  <si>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</si>
  <si>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</si>
  <si>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</si>
  <si>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</si>
  <si>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</si>
  <si>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</si>
  <si>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</si>
  <si>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</si>
  <si>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</si>
  <si>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</si>
  <si>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</si>
  <si>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</si>
  <si>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</si>
  <si>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</si>
  <si>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</si>
  <si>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</si>
  <si>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</si>
  <si>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</si>
  <si>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</si>
  <si>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</si>
  <si>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</si>
  <si>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</si>
  <si>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</si>
  <si>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</si>
  <si>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</si>
  <si>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</si>
  <si>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</si>
  <si>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</si>
  <si>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</si>
  <si>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</si>
  <si>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</si>
  <si>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</si>
  <si>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</si>
  <si>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</si>
  <si>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</si>
  <si>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</si>
  <si>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</si>
  <si>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</si>
  <si>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</si>
  <si>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</si>
  <si>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</si>
  <si>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</si>
  <si>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</si>
  <si>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</si>
  <si>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</si>
  <si>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</si>
  <si>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</si>
  <si>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</si>
  <si>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</si>
  <si>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</si>
  <si>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</si>
  <si>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</si>
  <si>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</si>
  <si>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</si>
  <si>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</si>
  <si>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</si>
  <si>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</si>
  <si>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</si>
  <si>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</si>
  <si>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</si>
  <si>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</si>
  <si>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</si>
  <si>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</si>
  <si>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</si>
  <si>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</si>
  <si>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</si>
  <si>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</si>
  <si>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</si>
  <si>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</si>
  <si>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</si>
  <si>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</si>
  <si>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</si>
  <si>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</si>
  <si>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</si>
  <si>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</si>
  <si>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</si>
  <si>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</si>
  <si>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</si>
  <si>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</si>
  <si>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</si>
  <si>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</si>
  <si>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</si>
  <si>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</si>
  <si>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</si>
  <si>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</si>
  <si>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</si>
  <si>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</si>
  <si>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</si>
  <si>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</si>
  <si>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</si>
  <si>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</si>
  <si>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</si>
  <si>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</si>
  <si>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</si>
  <si>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</si>
  <si>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</si>
  <si>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</si>
  <si>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</si>
  <si>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</si>
  <si>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</si>
  <si>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</si>
  <si>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</si>
  <si>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</si>
  <si>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</si>
  <si>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</si>
  <si>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</si>
  <si>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</si>
  <si>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</si>
  <si>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</si>
  <si>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</si>
  <si>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</si>
  <si>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</si>
  <si>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</si>
  <si>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</si>
  <si>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</si>
  <si>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</si>
  <si>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</si>
  <si>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</si>
  <si>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</si>
  <si>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</si>
  <si>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</si>
  <si>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</si>
  <si>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</si>
  <si>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</si>
  <si>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</si>
  <si>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</si>
  <si>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</si>
  <si>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</si>
  <si>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</si>
  <si>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</si>
  <si>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</si>
  <si>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</si>
  <si>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</si>
  <si>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</si>
  <si>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</si>
  <si>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</si>
  <si>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</si>
  <si>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</si>
  <si>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</si>
  <si>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</si>
  <si>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</si>
  <si>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</si>
  <si>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</si>
  <si>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</si>
  <si>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</si>
  <si>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</si>
  <si>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</si>
  <si>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</si>
  <si>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</si>
  <si>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</si>
  <si>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</si>
  <si>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</si>
  <si>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</si>
  <si>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</si>
  <si>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</si>
  <si>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</si>
  <si>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</si>
  <si>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</si>
  <si>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</si>
  <si>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</si>
  <si>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</si>
  <si>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</si>
  <si>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</si>
  <si>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</si>
  <si>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</si>
  <si>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</si>
  <si>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</si>
  <si>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</si>
  <si>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</si>
  <si>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</si>
  <si>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</si>
  <si>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</si>
  <si>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</si>
  <si>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</si>
  <si>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</si>
  <si>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</si>
  <si>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</si>
  <si>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</si>
  <si>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</si>
  <si>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</si>
  <si>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</si>
  <si>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</si>
  <si>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</si>
  <si>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</si>
  <si>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</si>
  <si>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</si>
  <si>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</si>
  <si>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</si>
  <si>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</si>
  <si>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</si>
  <si>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</si>
  <si>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</si>
  <si>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</si>
  <si>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</si>
  <si>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</si>
  <si>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</si>
  <si>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</si>
  <si>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</si>
  <si>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</si>
  <si>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</si>
  <si>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</si>
  <si>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</si>
  <si>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</si>
  <si>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</si>
  <si>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</si>
  <si>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</si>
  <si>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</si>
  <si>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</si>
  <si>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</si>
  <si>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</si>
  <si>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</si>
  <si>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</si>
  <si>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</si>
  <si>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</si>
  <si>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</si>
  <si>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</si>
  <si>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</si>
  <si>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</si>
  <si>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</si>
  <si>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</si>
  <si>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</si>
  <si>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</si>
  <si>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</si>
  <si>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</si>
  <si>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</si>
  <si>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</si>
  <si>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</si>
  <si>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</si>
  <si>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</si>
  <si>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</si>
  <si>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</si>
  <si>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</si>
  <si>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</si>
  <si>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</si>
  <si>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</si>
  <si>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</si>
  <si>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</si>
  <si>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</si>
  <si>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</si>
  <si>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</si>
  <si>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</si>
  <si>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</si>
  <si>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</si>
  <si>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</si>
  <si>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</si>
  <si>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</si>
  <si>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</si>
  <si>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</si>
  <si>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</si>
  <si>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</si>
  <si>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</si>
  <si>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</si>
  <si>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</si>
  <si>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</si>
  <si>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</si>
  <si>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</si>
  <si>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</si>
  <si>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</si>
  <si>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</si>
  <si>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</si>
  <si>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</si>
  <si>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</si>
  <si>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</si>
  <si>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</si>
  <si>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</si>
  <si>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</si>
  <si>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</si>
  <si>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</si>
  <si>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</si>
  <si>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</si>
  <si>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</si>
  <si>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</si>
  <si>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</si>
  <si>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</si>
  <si>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</si>
  <si>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</si>
  <si>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</si>
  <si>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</si>
  <si>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</si>
  <si>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</si>
  <si>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</si>
  <si>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</si>
  <si>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</si>
  <si>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</si>
  <si>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</si>
  <si>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</si>
  <si>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</si>
  <si>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</si>
  <si>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</si>
  <si>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</si>
  <si>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</si>
  <si>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</si>
  <si>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</si>
  <si>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</si>
  <si>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</si>
  <si>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</si>
  <si>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</si>
  <si>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</si>
  <si>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</si>
  <si>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</si>
  <si>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</si>
  <si>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</si>
  <si>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</si>
  <si>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</si>
  <si>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</si>
  <si>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</si>
  <si>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</si>
  <si>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</si>
  <si>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</si>
  <si>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</si>
  <si>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</si>
  <si>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</si>
  <si>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</si>
  <si>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</si>
  <si>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</si>
  <si>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</si>
  <si>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</si>
  <si>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</si>
  <si>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</si>
  <si>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</si>
  <si>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</si>
  <si>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</si>
  <si>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</si>
  <si>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</si>
  <si>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</si>
  <si>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</si>
  <si>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</si>
  <si>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</si>
  <si>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</si>
  <si>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</si>
  <si>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</si>
  <si>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</si>
  <si>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</si>
  <si>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</si>
  <si>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</si>
  <si>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</si>
  <si>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</si>
  <si>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</si>
  <si>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</si>
  <si>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</si>
  <si>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</si>
  <si>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</si>
  <si>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</si>
  <si>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</si>
  <si>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</si>
  <si>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</si>
  <si>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</si>
  <si>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</si>
  <si>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</si>
  <si>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</si>
  <si>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</si>
  <si>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</si>
  <si>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</si>
  <si>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</si>
  <si>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</si>
  <si>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</si>
  <si>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</si>
  <si>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</si>
  <si>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</si>
  <si>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</si>
  <si>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</si>
  <si>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</si>
  <si>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</si>
  <si>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</si>
  <si>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</si>
  <si>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</si>
  <si>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</si>
  <si>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</si>
  <si>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</si>
  <si>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</si>
  <si>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</si>
  <si>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</si>
  <si>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</si>
  <si>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</si>
  <si>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</si>
  <si>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</si>
  <si>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</si>
  <si>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</si>
  <si>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</si>
  <si>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</si>
  <si>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</si>
  <si>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</si>
  <si>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</si>
  <si>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</si>
  <si>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</si>
  <si>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</si>
  <si>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</si>
  <si>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</si>
  <si>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</si>
  <si>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</si>
  <si>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</si>
  <si>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</si>
  <si>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</si>
  <si>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</si>
  <si>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</si>
  <si>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</si>
  <si>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</si>
  <si>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</si>
  <si>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</si>
  <si>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</si>
  <si>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</si>
  <si>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</si>
  <si>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</si>
  <si>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</si>
  <si>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</si>
  <si>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</si>
  <si>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</si>
  <si>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</si>
  <si>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</si>
  <si>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</si>
  <si>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</si>
  <si>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</si>
  <si>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</si>
  <si>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</si>
  <si>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</si>
  <si>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</si>
  <si>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</si>
  <si>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</si>
  <si>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</si>
  <si>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</si>
  <si>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</si>
  <si>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</si>
  <si>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</si>
  <si>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</si>
  <si>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</si>
  <si>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</si>
  <si>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</si>
  <si>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</si>
  <si>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</si>
  <si>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</si>
  <si>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</si>
  <si>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</si>
  <si>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</si>
  <si>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</si>
  <si>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</si>
  <si>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</si>
  <si>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</si>
  <si>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</si>
  <si>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</si>
  <si>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</si>
  <si>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</si>
  <si>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</si>
  <si>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</si>
  <si>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</si>
  <si>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</si>
  <si>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</si>
  <si>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</si>
  <si>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</si>
  <si>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</si>
  <si>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</si>
  <si>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</si>
  <si>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</si>
  <si>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</si>
  <si>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</si>
  <si>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</si>
  <si>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</si>
  <si>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</si>
  <si>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</si>
  <si>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</si>
  <si>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</si>
  <si>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</si>
  <si>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</si>
  <si>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</si>
  <si>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</si>
  <si>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</si>
  <si>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</si>
  <si>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</si>
  <si>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</si>
  <si>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</si>
  <si>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</si>
  <si>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</si>
  <si>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</si>
  <si>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</si>
  <si>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</si>
  <si>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</si>
  <si>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</si>
  <si>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</si>
  <si>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</si>
  <si>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</si>
  <si>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</si>
  <si>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</si>
  <si>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</si>
  <si>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</si>
  <si>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</si>
  <si>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</si>
  <si>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</si>
  <si>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</si>
  <si>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</si>
  <si>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</si>
  <si>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</si>
  <si>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</si>
  <si>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</si>
  <si>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</si>
  <si>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</si>
  <si>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</si>
  <si>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</si>
  <si>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</si>
  <si>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</si>
  <si>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</si>
  <si>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</si>
  <si>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</si>
  <si>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</si>
  <si>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</si>
  <si>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</si>
  <si>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</si>
  <si>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</si>
  <si>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</si>
  <si>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</si>
  <si>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</si>
  <si>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</si>
  <si>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</si>
  <si>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</si>
  <si>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</si>
  <si>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</si>
  <si>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</si>
  <si>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</si>
  <si>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</si>
  <si>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</si>
  <si>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</si>
  <si>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</si>
  <si>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</si>
  <si>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</si>
  <si>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</si>
  <si>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</si>
  <si>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</si>
  <si>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</si>
  <si>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</si>
  <si>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</si>
  <si>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</si>
  <si>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</si>
  <si>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</si>
  <si>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</si>
  <si>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</si>
  <si>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</si>
  <si>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</si>
  <si>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</si>
  <si>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</si>
  <si>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</si>
  <si>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</si>
  <si>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</si>
  <si>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</si>
  <si>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</si>
  <si>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</si>
  <si>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</si>
  <si>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</si>
  <si>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</si>
  <si>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</si>
  <si>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</si>
  <si>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</si>
  <si>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</si>
  <si>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</si>
  <si>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</si>
  <si>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</si>
  <si>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</si>
  <si>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</si>
  <si>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</si>
  <si>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</si>
  <si>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</si>
  <si>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</si>
  <si>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</si>
  <si>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</si>
  <si>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</si>
  <si>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</si>
  <si>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</si>
  <si>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</si>
  <si>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</si>
  <si>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</si>
  <si>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</si>
  <si>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</si>
  <si>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</si>
  <si>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</si>
  <si>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</si>
  <si>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</si>
  <si>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</si>
  <si>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</si>
  <si>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</si>
  <si>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</si>
  <si>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</si>
  <si>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</si>
  <si>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</si>
  <si>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</si>
  <si>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</si>
  <si>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</si>
  <si>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</si>
  <si>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</si>
  <si>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</si>
  <si>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</si>
  <si>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</si>
  <si>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</si>
  <si>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</si>
  <si>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</si>
  <si>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</si>
  <si>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</si>
  <si>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</si>
  <si>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</si>
  <si>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</si>
  <si>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</si>
  <si>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</si>
  <si>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</si>
  <si>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</si>
  <si>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</si>
  <si>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</si>
  <si>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</si>
  <si>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</si>
  <si>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</si>
  <si>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</si>
  <si>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</si>
  <si>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</si>
  <si>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</si>
  <si>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</si>
  <si>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</si>
  <si>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</si>
  <si>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</si>
  <si>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</si>
  <si>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</si>
  <si>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</si>
  <si>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</si>
  <si>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</si>
  <si>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</si>
  <si>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</si>
  <si>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</si>
  <si>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</si>
  <si>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</si>
  <si>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</si>
  <si>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</si>
  <si>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</si>
  <si>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</si>
  <si>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</si>
  <si>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</si>
  <si>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</si>
  <si>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</si>
  <si>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</si>
  <si>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</si>
  <si>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</si>
  <si>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</si>
  <si>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</si>
  <si>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</si>
  <si>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</si>
  <si>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</si>
  <si>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</si>
  <si>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</si>
  <si>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</si>
  <si>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</si>
  <si>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</si>
  <si>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</si>
  <si>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</si>
  <si>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</si>
  <si>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</si>
  <si>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</si>
  <si>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</si>
  <si>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</si>
  <si>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</si>
  <si>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</si>
  <si>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</si>
  <si>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</si>
  <si>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</si>
  <si>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</si>
  <si>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</si>
  <si>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</si>
  <si>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</si>
  <si>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</si>
  <si>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</si>
  <si>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</si>
  <si>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</si>
  <si>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</si>
  <si>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</si>
  <si>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</si>
  <si>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</si>
  <si>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</si>
  <si>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</si>
  <si>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</si>
  <si>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</si>
  <si>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</si>
  <si>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</si>
  <si>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</si>
  <si>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</si>
  <si>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</si>
  <si>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</si>
  <si>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</si>
  <si>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</si>
  <si>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</si>
  <si>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</si>
  <si>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</si>
  <si>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</si>
  <si>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</si>
  <si>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</si>
  <si>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</si>
  <si>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</si>
  <si>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</si>
  <si>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</si>
  <si>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</si>
  <si>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</si>
  <si>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</si>
  <si>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</si>
  <si>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</si>
  <si>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</si>
  <si>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</si>
  <si>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</si>
  <si>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</si>
  <si>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</si>
  <si>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</si>
  <si>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</si>
  <si>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</si>
  <si>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</si>
  <si>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</si>
  <si>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</si>
  <si>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</si>
  <si>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</si>
  <si>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</si>
  <si>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</si>
  <si>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</si>
  <si>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</si>
  <si>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</si>
  <si>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</si>
  <si>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</si>
  <si>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</si>
  <si>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</si>
  <si>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</si>
  <si>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</si>
  <si>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</si>
  <si>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</si>
  <si>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</si>
  <si>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</si>
  <si>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</si>
  <si>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</si>
  <si>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</si>
  <si>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</si>
  <si>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</si>
  <si>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</si>
  <si>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</si>
  <si>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</si>
  <si>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</si>
  <si>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</si>
  <si>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</si>
  <si>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</si>
  <si>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</si>
  <si>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</si>
  <si>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</si>
  <si>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</si>
  <si>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</si>
  <si>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</si>
  <si>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</si>
  <si>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</si>
  <si>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</si>
  <si>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</si>
  <si>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</si>
  <si>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</si>
  <si>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</si>
  <si>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</si>
  <si>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</si>
  <si>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</si>
  <si>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</si>
  <si>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</si>
  <si>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</si>
  <si>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</si>
  <si>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</si>
  <si>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</si>
  <si>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</si>
  <si>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</si>
  <si>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</si>
  <si>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</si>
  <si>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</si>
  <si>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</si>
  <si>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</si>
  <si>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</si>
  <si>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</si>
  <si>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</si>
  <si>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</si>
  <si>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</si>
  <si>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</si>
  <si>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</si>
  <si>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</si>
  <si>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</si>
  <si>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</si>
  <si>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</si>
  <si>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</si>
  <si>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</si>
  <si>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</si>
  <si>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</si>
  <si>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</si>
  <si>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</si>
  <si>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</si>
  <si>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</si>
  <si>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</si>
  <si>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</si>
  <si>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</si>
  <si>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</si>
  <si>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</si>
  <si>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</si>
  <si>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</si>
  <si>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</si>
  <si>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</si>
  <si>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</si>
  <si>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</si>
  <si>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</si>
  <si>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</si>
  <si>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</si>
  <si>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</si>
  <si>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</si>
  <si>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</si>
  <si>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</si>
  <si>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</si>
  <si>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</si>
  <si>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</si>
  <si>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</si>
  <si>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</si>
  <si>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</si>
  <si>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</si>
  <si>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</si>
  <si>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</si>
  <si>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</si>
  <si>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</si>
  <si>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</si>
  <si>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</si>
  <si>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</si>
  <si>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</si>
  <si>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</si>
  <si>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</si>
  <si>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</si>
  <si>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</si>
  <si>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</si>
  <si>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</si>
  <si>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</si>
  <si>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</si>
  <si>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</si>
  <si>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</si>
  <si>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</si>
  <si>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</si>
  <si>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</si>
  <si>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</si>
  <si>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</si>
  <si>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</si>
  <si>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</si>
  <si>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</si>
  <si>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</si>
  <si>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</si>
  <si>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</si>
  <si>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</si>
  <si>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</si>
  <si>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</si>
  <si>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</si>
  <si>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</si>
  <si>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</si>
  <si>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</si>
  <si>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</si>
  <si>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</si>
  <si>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</si>
  <si>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</si>
  <si>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</si>
  <si>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</si>
  <si>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</si>
  <si>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</si>
  <si>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</si>
  <si>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</si>
  <si>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</si>
  <si>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</si>
  <si>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</si>
  <si>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</si>
  <si>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</si>
  <si>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</si>
  <si>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</si>
  <si>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</si>
  <si>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</si>
  <si>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</si>
  <si>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</si>
  <si>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</si>
  <si>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</si>
  <si>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</si>
  <si>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</si>
  <si>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</si>
  <si>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</si>
  <si>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</si>
  <si>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</si>
  <si>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</si>
  <si>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</si>
  <si>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</si>
  <si>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</si>
  <si>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</si>
  <si>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</si>
  <si>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</si>
  <si>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</si>
  <si>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</si>
  <si>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</si>
  <si>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</si>
  <si>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</si>
  <si>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</si>
  <si>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</si>
  <si>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</si>
  <si>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</si>
  <si>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</si>
  <si>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</si>
  <si>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</si>
  <si>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</si>
  <si>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</si>
  <si>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</si>
  <si>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</si>
  <si>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</si>
  <si>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</si>
  <si>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</si>
  <si>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</si>
  <si>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</si>
  <si>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</si>
  <si>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</si>
  <si>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</si>
  <si>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</si>
  <si>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</si>
  <si>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</si>
  <si>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</si>
  <si>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</si>
  <si>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</si>
  <si>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</si>
  <si>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</si>
  <si>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</si>
  <si>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</si>
  <si>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</si>
  <si>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</si>
  <si>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</si>
  <si>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</si>
  <si>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</si>
  <si>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</si>
  <si>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</si>
  <si>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</si>
  <si>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</si>
  <si>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</si>
  <si>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</si>
  <si>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</si>
  <si>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</si>
  <si>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</si>
  <si>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</si>
  <si>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</si>
  <si>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</si>
  <si>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</si>
  <si>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</si>
  <si>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</si>
  <si>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</si>
  <si>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</si>
  <si>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</si>
  <si>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</si>
  <si>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</si>
  <si>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</si>
  <si>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</si>
  <si>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</si>
  <si>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</si>
  <si>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</si>
  <si>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</si>
  <si>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</si>
  <si>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</si>
  <si>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</si>
  <si>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</si>
  <si>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</si>
  <si>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</si>
  <si>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</si>
  <si>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</si>
  <si>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</si>
  <si>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</si>
  <si>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</si>
  <si>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</si>
  <si>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</si>
  <si>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</si>
  <si>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</si>
  <si>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</si>
  <si>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</si>
  <si>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</si>
  <si>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</si>
  <si>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</si>
  <si>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</si>
  <si>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</si>
  <si>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</si>
  <si>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</si>
  <si>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</si>
  <si>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</si>
  <si>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</si>
  <si>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</si>
  <si>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</si>
  <si>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</si>
  <si>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</si>
  <si>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</si>
  <si>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</si>
  <si>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</si>
  <si>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</si>
  <si>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</si>
  <si>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</si>
  <si>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</si>
  <si>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</si>
  <si>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</si>
  <si>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</si>
  <si>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</si>
  <si>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</si>
  <si>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</si>
  <si>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</si>
  <si>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</si>
  <si>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</si>
  <si>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</si>
  <si>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</si>
  <si>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</si>
  <si>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</si>
  <si>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</si>
  <si>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</si>
  <si>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</si>
  <si>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</si>
  <si>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</si>
  <si>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</si>
  <si>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</si>
  <si>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</si>
  <si>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</si>
  <si>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</si>
  <si>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</si>
  <si>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</si>
  <si>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</si>
  <si>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</si>
  <si>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</si>
  <si>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</si>
  <si>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</si>
  <si>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</si>
  <si>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</si>
  <si>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</si>
  <si>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</si>
  <si>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</si>
  <si>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</si>
  <si>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</si>
  <si>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</si>
  <si>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</si>
  <si>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</si>
  <si>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</si>
  <si>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</si>
  <si>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</si>
  <si>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</si>
  <si>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</si>
  <si>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</si>
  <si>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</si>
  <si>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</si>
  <si>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</si>
  <si>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</si>
  <si>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</si>
  <si>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</si>
  <si>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</si>
  <si>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</si>
  <si>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</si>
  <si>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</si>
  <si>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</si>
  <si>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</si>
  <si>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</si>
  <si>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</si>
  <si>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</si>
  <si>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</si>
  <si>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</si>
  <si>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</si>
  <si>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</si>
  <si>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</si>
  <si>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</si>
  <si>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</si>
  <si>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</si>
  <si>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</si>
  <si>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</si>
  <si>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</si>
  <si>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</si>
  <si>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</si>
  <si>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</si>
  <si>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</si>
  <si>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</si>
  <si>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</si>
  <si>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</si>
  <si>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</si>
  <si>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</si>
  <si>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</si>
  <si>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</si>
  <si>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</si>
  <si>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</si>
  <si>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</si>
  <si>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</si>
  <si>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</si>
  <si>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</si>
  <si>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</si>
  <si>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</si>
  <si>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</si>
  <si>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</si>
  <si>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</si>
  <si>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</si>
  <si>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</si>
  <si>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</si>
  <si>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</si>
  <si>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</si>
  <si>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</si>
  <si>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</si>
  <si>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</si>
  <si>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</si>
  <si>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</si>
  <si>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</si>
  <si>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</si>
  <si>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</si>
  <si>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</si>
  <si>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</si>
  <si>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</si>
  <si>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</si>
  <si>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</si>
  <si>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</si>
  <si>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</si>
  <si>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</si>
  <si>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</si>
  <si>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</si>
  <si>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</si>
  <si>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</si>
  <si>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</si>
  <si>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</si>
  <si>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</si>
  <si>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</si>
  <si>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</si>
  <si>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</si>
  <si>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</si>
  <si>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</si>
  <si>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</si>
  <si>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</si>
  <si>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</si>
  <si>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</si>
  <si>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</si>
  <si>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</si>
  <si>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</si>
  <si>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</si>
  <si>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</si>
  <si>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</si>
  <si>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</si>
  <si>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</si>
  <si>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</si>
  <si>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</si>
  <si>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</si>
  <si>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</si>
  <si>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</si>
  <si>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</si>
  <si>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</si>
  <si>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</si>
  <si>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</si>
  <si>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</si>
  <si>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</si>
  <si>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</si>
  <si>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</si>
  <si>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</si>
  <si>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</si>
  <si>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</si>
  <si>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</si>
  <si>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</si>
  <si>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</si>
  <si>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</si>
  <si>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</si>
  <si>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</si>
  <si>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</si>
  <si>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</si>
  <si>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</si>
  <si>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</si>
  <si>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</si>
  <si>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</si>
  <si>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</si>
  <si>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</si>
  <si>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</si>
  <si>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</si>
  <si>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</si>
  <si>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</si>
  <si>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</si>
  <si>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</si>
  <si>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</si>
  <si>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</si>
  <si>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</si>
  <si>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</si>
  <si>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</si>
  <si>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</si>
  <si>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</si>
  <si>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</si>
  <si>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</si>
  <si>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</si>
  <si>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</si>
  <si>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</si>
  <si>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</si>
  <si>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</si>
  <si>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</si>
  <si>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</si>
  <si>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</si>
  <si>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</si>
  <si>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</si>
  <si>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</si>
  <si>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</si>
  <si>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</si>
  <si>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</si>
  <si>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</si>
  <si>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</si>
  <si>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</si>
  <si>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</si>
  <si>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</si>
  <si>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</si>
  <si>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</si>
  <si>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</si>
  <si>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</si>
  <si>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</si>
  <si>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</si>
  <si>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</si>
  <si>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</si>
  <si>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</si>
  <si>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</si>
  <si>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</si>
  <si>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</si>
  <si>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</si>
  <si>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</si>
  <si>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</si>
  <si>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</si>
  <si>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</si>
  <si>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</si>
  <si>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</si>
  <si>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</si>
  <si>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</si>
  <si>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</si>
  <si>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</si>
  <si>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</si>
  <si>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</si>
  <si>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</si>
  <si>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</si>
  <si>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</si>
  <si>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</si>
  <si>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</si>
  <si>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</si>
  <si>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</si>
  <si>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</si>
  <si>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</si>
  <si>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</si>
  <si>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</si>
  <si>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</si>
  <si>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</si>
  <si>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</si>
  <si>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</si>
  <si>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</si>
  <si>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</si>
  <si>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</si>
  <si>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</si>
  <si>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</si>
  <si>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</si>
  <si>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</si>
  <si>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</si>
  <si>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</si>
  <si>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</si>
  <si>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</si>
  <si>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</si>
  <si>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</si>
  <si>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</si>
  <si>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</si>
  <si>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</si>
  <si>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</si>
  <si>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</si>
  <si>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</si>
  <si>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</si>
  <si>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</si>
  <si>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</si>
  <si>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</si>
  <si>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</si>
  <si>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</si>
  <si>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</si>
  <si>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</si>
  <si>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</si>
  <si>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</si>
  <si>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</si>
  <si>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</si>
  <si>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</si>
  <si>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</si>
  <si>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</si>
  <si>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</si>
  <si>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</si>
  <si>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</si>
  <si>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</si>
  <si>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</si>
  <si>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</si>
  <si>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</si>
  <si>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</si>
  <si>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</si>
  <si>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</si>
  <si>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</si>
  <si>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</si>
  <si>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</si>
  <si>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</si>
  <si>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</si>
  <si>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</si>
  <si>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</si>
  <si>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</si>
  <si>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</si>
  <si>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</si>
  <si>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</si>
  <si>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</si>
  <si>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</si>
  <si>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</si>
  <si>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</si>
  <si>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</si>
  <si>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</si>
  <si>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</si>
  <si>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</si>
  <si>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</si>
  <si>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</si>
  <si>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</si>
  <si>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</si>
  <si>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</si>
  <si>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</si>
  <si>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</si>
  <si>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</si>
  <si>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</si>
  <si>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</si>
  <si>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</si>
  <si>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</si>
  <si>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</si>
  <si>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</si>
  <si>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</si>
  <si>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</si>
  <si>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</si>
  <si>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</si>
  <si>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</si>
  <si>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</si>
  <si>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</si>
  <si>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</si>
  <si>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</si>
  <si>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</si>
  <si>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</si>
  <si>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</si>
  <si>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</si>
  <si>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</si>
  <si>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</si>
  <si>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</si>
  <si>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</si>
  <si>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</si>
  <si>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</si>
  <si>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</si>
  <si>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</si>
  <si>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</si>
  <si>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</si>
  <si>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</si>
  <si>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</si>
  <si>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</si>
  <si>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</si>
  <si>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</si>
  <si>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</si>
  <si>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</si>
  <si>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</si>
  <si>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</si>
  <si>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</si>
  <si>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</si>
  <si>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</si>
  <si>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</si>
  <si>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</si>
  <si>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</si>
  <si>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</si>
  <si>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</si>
  <si>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</si>
  <si>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</si>
  <si>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</si>
  <si>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</si>
  <si>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</si>
  <si>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</si>
  <si>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</si>
  <si>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</si>
  <si>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</si>
  <si>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</si>
  <si>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</si>
  <si>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</si>
  <si>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</si>
  <si>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</si>
  <si>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</si>
  <si>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</si>
  <si>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</si>
  <si>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</si>
  <si>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</si>
  <si>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</si>
  <si>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</si>
  <si>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</si>
  <si>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</si>
  <si>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</si>
  <si>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</si>
  <si>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</si>
  <si>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</si>
  <si>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</si>
  <si>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</si>
  <si>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</si>
  <si>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</si>
  <si>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</si>
  <si>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</si>
  <si>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</si>
  <si>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</si>
  <si>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</si>
  <si>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</si>
  <si>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</si>
  <si>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</si>
  <si>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</si>
  <si>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</si>
  <si>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</si>
  <si>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</si>
  <si>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</si>
  <si>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</si>
  <si>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</si>
  <si>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</si>
  <si>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</si>
  <si>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</si>
  <si>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</si>
  <si>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</si>
  <si>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</si>
  <si>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</si>
  <si>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</si>
  <si>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</si>
  <si>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</si>
  <si>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</si>
  <si>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</si>
  <si>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</si>
  <si>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</si>
  <si>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</si>
  <si>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</si>
  <si>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</si>
  <si>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</si>
  <si>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</si>
  <si>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</si>
  <si>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</si>
  <si>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</si>
  <si>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</si>
  <si>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</si>
  <si>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</si>
  <si>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</si>
  <si>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</si>
  <si>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</si>
  <si>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</si>
  <si>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</si>
  <si>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</si>
  <si>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</si>
  <si>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</si>
  <si>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</si>
  <si>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</si>
  <si>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</si>
  <si>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</si>
  <si>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</si>
  <si>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</si>
  <si>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</si>
  <si>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</si>
  <si>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</si>
  <si>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</si>
  <si>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</si>
  <si>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</si>
  <si>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</si>
  <si>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</si>
  <si>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</si>
  <si>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</si>
  <si>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</si>
  <si>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</si>
  <si>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</si>
  <si>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</si>
  <si>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</si>
  <si>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</si>
  <si>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</si>
  <si>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</si>
  <si>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</si>
  <si>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</si>
  <si>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</si>
  <si>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</si>
  <si>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</si>
  <si>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</si>
  <si>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</si>
  <si>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</si>
  <si>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</si>
  <si>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</si>
  <si>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</si>
  <si>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</si>
  <si>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</si>
  <si>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</si>
  <si>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</si>
  <si>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</si>
  <si>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</si>
  <si>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</si>
  <si>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</si>
  <si>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</si>
  <si>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</si>
  <si>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</si>
  <si>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</si>
  <si>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</si>
  <si>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</si>
  <si>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</si>
  <si>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</si>
  <si>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</si>
  <si>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</si>
  <si>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</si>
  <si>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</si>
  <si>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</si>
  <si>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</si>
  <si>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</si>
  <si>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</si>
  <si>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</si>
  <si>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</si>
  <si>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</si>
  <si>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</si>
  <si>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</si>
  <si>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</si>
  <si>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</si>
  <si>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</si>
  <si>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</si>
  <si>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</si>
  <si>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</si>
  <si>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</si>
  <si>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</si>
  <si>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</si>
  <si>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</si>
  <si>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</si>
  <si>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</si>
  <si>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</si>
  <si>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</si>
  <si>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</si>
  <si>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</si>
  <si>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</si>
  <si>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</si>
  <si>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</si>
  <si>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</si>
  <si>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</si>
  <si>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</si>
  <si>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</si>
  <si>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</si>
  <si>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</si>
  <si>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</si>
  <si>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</si>
  <si>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</si>
  <si>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</si>
  <si>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</si>
  <si>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</si>
  <si>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</si>
  <si>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</si>
  <si>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</si>
  <si>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</si>
  <si>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</si>
  <si>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</si>
  <si>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</si>
  <si>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</si>
  <si>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</si>
  <si>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</si>
  <si>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</si>
  <si>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</si>
  <si>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</si>
  <si>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</si>
  <si>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</si>
  <si>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</si>
  <si>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</si>
  <si>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</si>
  <si>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</si>
  <si>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</si>
  <si>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</si>
  <si>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</si>
  <si>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</si>
  <si>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</si>
  <si>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</si>
  <si>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</si>
  <si>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</si>
  <si>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</si>
  <si>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</si>
  <si>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</si>
  <si>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</si>
  <si>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</si>
  <si>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</si>
  <si>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</si>
  <si>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</si>
  <si>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</si>
  <si>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</si>
  <si>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</si>
  <si>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</si>
  <si>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</si>
  <si>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</si>
  <si>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</si>
  <si>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</si>
  <si>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</si>
  <si>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</si>
  <si>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</si>
  <si>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</si>
  <si>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</si>
  <si>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</si>
  <si>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</si>
  <si>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</si>
  <si>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</si>
  <si>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</si>
  <si>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</si>
  <si>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</si>
  <si>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</si>
  <si>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</si>
  <si>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</si>
  <si>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</si>
  <si>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</si>
  <si>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</si>
  <si>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</si>
  <si>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</si>
  <si>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</si>
  <si>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</si>
  <si>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</si>
  <si>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</si>
  <si>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</si>
  <si>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</si>
  <si>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</si>
  <si>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</si>
  <si>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</si>
  <si>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</si>
  <si>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</si>
  <si>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</si>
  <si>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</si>
  <si>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</si>
  <si>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</si>
  <si>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</si>
  <si>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</si>
  <si>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</si>
  <si>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</si>
  <si>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</si>
  <si>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</si>
  <si>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</si>
  <si>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</si>
  <si>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</si>
  <si>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</si>
  <si>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</si>
  <si>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</si>
  <si>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</si>
  <si>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</si>
  <si>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</si>
  <si>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</si>
  <si>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</si>
  <si>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</si>
  <si>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</si>
  <si>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</si>
  <si>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</si>
  <si>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</si>
  <si>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</si>
  <si>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</si>
  <si>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</si>
  <si>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</si>
  <si>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</si>
  <si>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</si>
  <si>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</si>
  <si>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</si>
  <si>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</si>
  <si>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</si>
  <si>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</si>
  <si>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</si>
  <si>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</si>
  <si>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</si>
  <si>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</si>
  <si>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</si>
  <si>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</si>
  <si>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</si>
  <si>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</si>
  <si>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</si>
  <si>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</si>
  <si>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</si>
  <si>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</si>
  <si>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</si>
  <si>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</si>
  <si>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</si>
  <si>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</si>
  <si>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</si>
  <si>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</si>
  <si>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</si>
  <si>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</si>
  <si>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</si>
  <si>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</si>
  <si>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</si>
  <si>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</si>
  <si>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</si>
  <si>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</si>
  <si>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</si>
  <si>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</si>
  <si>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</si>
  <si>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</si>
  <si>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</si>
  <si>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</si>
  <si>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</si>
  <si>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</si>
  <si>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</si>
  <si>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</si>
  <si>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</si>
  <si>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</si>
  <si>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</si>
  <si>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</si>
  <si>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</si>
  <si>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</si>
  <si>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</si>
  <si>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</si>
  <si>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</si>
  <si>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</si>
  <si>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</si>
  <si>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</si>
  <si>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</si>
  <si>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</si>
  <si>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</si>
  <si>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</si>
  <si>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</si>
  <si>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</si>
  <si>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</si>
  <si>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</si>
  <si>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</si>
  <si>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</si>
  <si>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</si>
  <si>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</si>
  <si>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</si>
  <si>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</si>
  <si>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</si>
  <si>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</si>
  <si>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</si>
  <si>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</si>
  <si>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</si>
  <si>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</si>
  <si>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</si>
  <si>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</si>
  <si>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</si>
  <si>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</si>
  <si>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</si>
  <si>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</si>
  <si>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</si>
  <si>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</si>
  <si>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</si>
  <si>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</si>
  <si>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</si>
  <si>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</si>
  <si>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</si>
  <si>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</si>
  <si>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</si>
  <si>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</si>
  <si>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</si>
  <si>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</si>
  <si>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</si>
  <si>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</si>
  <si>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</si>
  <si>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</si>
  <si>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</si>
  <si>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</si>
  <si>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</si>
  <si>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</si>
  <si>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</si>
  <si>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</si>
  <si>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</si>
  <si>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</si>
  <si>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</si>
  <si>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</si>
  <si>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</si>
  <si>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</si>
  <si>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</si>
  <si>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</si>
  <si>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</si>
  <si>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</si>
  <si>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</si>
  <si>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</si>
  <si>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</si>
  <si>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</si>
  <si>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</si>
  <si>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</si>
  <si>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</si>
  <si>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</si>
  <si>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</si>
  <si>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</si>
  <si>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</si>
  <si>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</si>
  <si>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</si>
  <si>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</si>
  <si>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</si>
  <si>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</si>
  <si>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</si>
  <si>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</si>
  <si>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</si>
  <si>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</si>
  <si>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</si>
  <si>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</si>
  <si>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</si>
  <si>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</si>
  <si>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</si>
  <si>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</si>
  <si>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</si>
  <si>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</si>
  <si>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</si>
  <si>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</si>
  <si>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</si>
  <si>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</si>
  <si>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</si>
  <si>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</si>
  <si>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</si>
  <si>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</si>
  <si>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</si>
  <si>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</si>
  <si>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</si>
  <si>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</si>
  <si>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</si>
  <si>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</si>
  <si>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</si>
  <si>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</si>
  <si>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</si>
  <si>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</si>
  <si>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</si>
  <si>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</si>
  <si>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</si>
  <si>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</si>
  <si>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</si>
  <si>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</si>
  <si>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</si>
  <si>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</si>
  <si>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</si>
  <si>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</si>
  <si>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</si>
  <si>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</si>
  <si>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</si>
  <si>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</si>
  <si>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</si>
  <si>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</si>
  <si>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</si>
  <si>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</si>
  <si>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</si>
  <si>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</si>
  <si>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</si>
  <si>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</si>
  <si>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</si>
  <si>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</si>
  <si>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</si>
  <si>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</si>
  <si>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</si>
  <si>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</si>
  <si>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</si>
  <si>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</si>
  <si>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</si>
  <si>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</si>
  <si>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</si>
  <si>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</si>
  <si>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</si>
  <si>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</si>
  <si>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</si>
  <si>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</si>
  <si>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</si>
  <si>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</si>
  <si>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</si>
  <si>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</si>
  <si>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</si>
  <si>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</si>
  <si>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</si>
  <si>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</si>
  <si>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</si>
  <si>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</si>
  <si>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</si>
  <si>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</si>
  <si>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</si>
  <si>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</si>
  <si>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</si>
  <si>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</si>
  <si>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</si>
  <si>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</si>
  <si>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</si>
  <si>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</si>
  <si>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</si>
  <si>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</si>
  <si>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</si>
  <si>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</si>
  <si>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</si>
  <si>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</si>
  <si>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</si>
  <si>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</si>
  <si>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</si>
  <si>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</si>
  <si>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</si>
  <si>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</si>
  <si>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</si>
  <si>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</si>
  <si>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</si>
  <si>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</si>
  <si>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</si>
  <si>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</si>
  <si>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</si>
  <si>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</si>
  <si>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</si>
  <si>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</si>
  <si>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</si>
  <si>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</si>
  <si>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</si>
  <si>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</si>
  <si>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</si>
  <si>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</si>
  <si>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</si>
  <si>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</si>
  <si>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</si>
  <si>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</si>
  <si>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</si>
  <si>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</si>
  <si>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</si>
  <si>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</si>
  <si>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</si>
  <si>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</si>
  <si>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</si>
  <si>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</si>
  <si>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</si>
  <si>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</si>
  <si>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</si>
  <si>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</si>
  <si>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</si>
  <si>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</si>
  <si>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</si>
  <si>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</si>
  <si>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</si>
  <si>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</si>
  <si>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</si>
  <si>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</si>
  <si>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</si>
  <si>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</si>
  <si>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</si>
  <si>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</si>
  <si>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</si>
  <si>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</si>
  <si>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</si>
  <si>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</si>
  <si>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</si>
  <si>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</si>
  <si>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</si>
  <si>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</si>
  <si>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</si>
  <si>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</si>
  <si>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</si>
  <si>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</si>
  <si>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</si>
  <si>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</si>
  <si>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</si>
  <si>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</si>
  <si>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</si>
  <si>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</si>
  <si>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</si>
  <si>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</si>
  <si>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</si>
  <si>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</si>
  <si>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</si>
  <si>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</si>
  <si>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</si>
  <si>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</si>
  <si>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</si>
  <si>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</si>
  <si>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</si>
  <si>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</si>
  <si>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</si>
  <si>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</si>
  <si>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</si>
  <si>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</si>
  <si>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</si>
  <si>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</si>
  <si>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</si>
  <si>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</si>
  <si>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</si>
  <si>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</si>
  <si>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</si>
  <si>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</si>
  <si>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</si>
  <si>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</si>
  <si>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</si>
  <si>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</si>
  <si>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</si>
  <si>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</si>
  <si>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</si>
  <si>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</si>
  <si>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</si>
  <si>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</si>
  <si>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</si>
  <si>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</si>
  <si>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</si>
  <si>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</si>
  <si>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</si>
  <si>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</si>
  <si>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</si>
  <si>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</si>
  <si>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</si>
  <si>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</si>
  <si>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</si>
  <si>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</si>
  <si>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</si>
  <si>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</si>
  <si>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</si>
  <si>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</si>
  <si>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</si>
  <si>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</si>
  <si>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</si>
  <si>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</si>
  <si>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</si>
  <si>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</si>
  <si>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</si>
  <si>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</si>
  <si>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</si>
  <si>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</si>
  <si>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</si>
  <si>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</si>
  <si>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</si>
  <si>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</si>
  <si>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</si>
  <si>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</si>
  <si>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</si>
  <si>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</si>
  <si>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</si>
  <si>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</si>
  <si>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</si>
  <si>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</si>
  <si>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</si>
  <si>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</si>
  <si>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</si>
  <si>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</si>
  <si>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</si>
  <si>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</si>
  <si>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</si>
  <si>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</si>
  <si>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</si>
  <si>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</si>
  <si>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</si>
  <si>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</si>
  <si>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</si>
  <si>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</si>
  <si>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</si>
  <si>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</si>
  <si>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</si>
  <si>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</si>
  <si>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</si>
  <si>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</si>
  <si>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</si>
  <si>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</si>
  <si>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</si>
  <si>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</si>
  <si>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</si>
  <si>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</si>
  <si>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</si>
  <si>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</si>
  <si>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</si>
  <si>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</si>
  <si>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</si>
  <si>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</si>
  <si>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</si>
  <si>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</si>
  <si>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</si>
  <si>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</si>
  <si>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</si>
  <si>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</si>
  <si>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</si>
  <si>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</si>
  <si>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</si>
  <si>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</si>
  <si>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</si>
  <si>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</si>
  <si>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</si>
  <si>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</si>
  <si>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</si>
  <si>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</si>
  <si>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</si>
  <si>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</si>
  <si>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</si>
  <si>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</si>
  <si>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</si>
  <si>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</si>
  <si>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</si>
  <si>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</si>
  <si>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</si>
  <si>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</si>
  <si>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</si>
  <si>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</si>
  <si>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</si>
  <si>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</si>
  <si>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</si>
  <si>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</si>
  <si>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</si>
  <si>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</si>
  <si>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</si>
  <si>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</si>
  <si>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</si>
  <si>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</si>
  <si>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</si>
  <si>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</si>
  <si>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</si>
  <si>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</si>
  <si>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</si>
  <si>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</si>
  <si>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</si>
  <si>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</si>
  <si>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</si>
  <si>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</si>
  <si>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</si>
  <si>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</si>
  <si>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</si>
  <si>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</si>
  <si>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</si>
  <si>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</si>
  <si>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</si>
  <si>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</si>
  <si>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</si>
  <si>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</si>
  <si>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</si>
  <si>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</si>
  <si>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</si>
  <si>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</si>
  <si>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</si>
  <si>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</si>
  <si>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</si>
  <si>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</si>
  <si>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</si>
  <si>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</si>
  <si>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</si>
  <si>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</si>
  <si>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</si>
  <si>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</si>
  <si>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</si>
  <si>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</si>
  <si>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</si>
  <si>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</si>
  <si>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</si>
  <si>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</si>
  <si>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</si>
  <si>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</si>
  <si>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</si>
  <si>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</si>
  <si>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</si>
  <si>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</si>
  <si>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</si>
  <si>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</si>
  <si>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</si>
  <si>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</si>
  <si>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</si>
  <si>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</si>
  <si>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</si>
  <si>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</si>
  <si>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</si>
  <si>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</si>
  <si>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</si>
  <si>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</si>
  <si>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</si>
  <si>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</si>
  <si>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</si>
  <si>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</si>
  <si>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</si>
  <si>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</si>
  <si>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</si>
  <si>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</si>
  <si>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</si>
  <si>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</si>
  <si>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</si>
  <si>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</si>
  <si>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</si>
  <si>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</si>
  <si>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</si>
  <si>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</si>
  <si>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</si>
  <si>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</si>
  <si>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</si>
  <si>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</si>
  <si>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</si>
  <si>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</si>
  <si>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</si>
  <si>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</si>
  <si>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</si>
  <si>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</si>
  <si>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</si>
  <si>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</si>
  <si>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</si>
  <si>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</si>
  <si>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</si>
  <si>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</si>
  <si>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</si>
  <si>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</si>
  <si>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</si>
  <si>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</si>
  <si>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</si>
  <si>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</si>
  <si>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</si>
  <si>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</si>
  <si>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</si>
  <si>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</si>
  <si>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</si>
  <si>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</si>
  <si>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</si>
  <si>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</si>
  <si>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</si>
  <si>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</si>
  <si>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</si>
  <si>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</si>
  <si>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</si>
  <si>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</si>
  <si>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</si>
  <si>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</si>
  <si>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</si>
  <si>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</si>
  <si>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</si>
  <si>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</si>
  <si>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</si>
  <si>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</si>
  <si>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</si>
  <si>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</si>
  <si>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</si>
  <si>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</si>
  <si>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</si>
  <si>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</si>
  <si>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</si>
  <si>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</si>
  <si>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</si>
  <si>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</si>
  <si>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</si>
  <si>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</si>
  <si>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</si>
  <si>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</si>
  <si>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</si>
  <si>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</si>
  <si>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</si>
  <si>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</si>
  <si>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</si>
  <si>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</si>
  <si>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</si>
  <si>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</si>
  <si>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</si>
  <si>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</si>
  <si>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</si>
  <si>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</si>
  <si>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</si>
  <si>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</si>
  <si>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</si>
  <si>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</si>
  <si>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</si>
  <si>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</si>
  <si>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</si>
  <si>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</si>
  <si>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</si>
  <si>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</si>
  <si>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</si>
  <si>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</si>
  <si>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</si>
  <si>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</si>
  <si>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</si>
  <si>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</si>
  <si>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</si>
  <si>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</si>
  <si>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</si>
  <si>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</si>
  <si>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</si>
  <si>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</si>
  <si>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</si>
  <si>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</si>
  <si>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</si>
  <si>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</si>
  <si>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</si>
  <si>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</si>
  <si>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</si>
  <si>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</si>
  <si>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</si>
  <si>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</si>
  <si>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</si>
  <si>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</si>
  <si>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</si>
  <si>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</si>
  <si>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</si>
  <si>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</si>
  <si>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</si>
  <si>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</si>
  <si>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</si>
  <si>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</si>
  <si>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</si>
  <si>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</si>
  <si>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</si>
  <si>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</si>
  <si>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</si>
  <si>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</si>
  <si>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</si>
  <si>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</si>
  <si>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</si>
  <si>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</si>
  <si>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</si>
  <si>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</si>
  <si>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</si>
  <si>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</si>
  <si>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</si>
  <si>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</si>
  <si>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</si>
  <si>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</si>
  <si>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</si>
  <si>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</si>
  <si>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</si>
  <si>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</si>
  <si>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</si>
  <si>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</si>
  <si>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</si>
  <si>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</si>
  <si>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</si>
  <si>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</si>
  <si>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</si>
  <si>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</si>
  <si>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</si>
  <si>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</si>
  <si>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</si>
  <si>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</si>
  <si>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</si>
  <si>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</si>
  <si>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</si>
  <si>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</si>
  <si>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</si>
  <si>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</si>
  <si>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</si>
  <si>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</si>
  <si>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</si>
  <si>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</si>
  <si>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</si>
  <si>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</si>
  <si>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</si>
  <si>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</si>
  <si>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</si>
  <si>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</si>
  <si>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</si>
  <si>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</si>
  <si>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</si>
  <si>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</si>
  <si>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</si>
  <si>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</si>
  <si>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</si>
  <si>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</si>
  <si>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</si>
  <si>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</si>
  <si>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</si>
  <si>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</si>
  <si>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</si>
  <si>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</si>
  <si>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</si>
  <si>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</si>
  <si>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</si>
  <si>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</si>
  <si>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</si>
  <si>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</si>
  <si>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</si>
  <si>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</si>
  <si>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</si>
  <si>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</si>
  <si>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</si>
  <si>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</si>
  <si>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</si>
  <si>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</si>
  <si>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</si>
  <si>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</si>
  <si>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</si>
  <si>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</si>
  <si>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</si>
  <si>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</si>
  <si>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</si>
  <si>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</si>
  <si>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</si>
  <si>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</si>
  <si>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</si>
  <si>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</si>
  <si>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</si>
  <si>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</si>
  <si>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</si>
  <si>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</si>
  <si>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</si>
  <si>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</si>
  <si>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</si>
  <si>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</si>
  <si>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</si>
  <si>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</si>
  <si>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</si>
  <si>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</si>
  <si>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</si>
  <si>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</si>
  <si>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</si>
  <si>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</si>
  <si>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</si>
  <si>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</si>
  <si>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</si>
  <si>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</si>
  <si>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</si>
  <si>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</si>
  <si>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</si>
  <si>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</si>
  <si>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</si>
  <si>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</si>
  <si>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</si>
  <si>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</si>
  <si>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</si>
  <si>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</si>
  <si>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</si>
  <si>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</si>
  <si>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</si>
  <si>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</si>
  <si>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</si>
  <si>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</si>
  <si>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</si>
  <si>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</si>
  <si>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</si>
  <si>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</si>
  <si>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</si>
  <si>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</si>
  <si>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</si>
  <si>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</si>
  <si>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</si>
  <si>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</si>
  <si>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</si>
  <si>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</si>
  <si>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</si>
  <si>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</si>
  <si>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</si>
  <si>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</si>
  <si>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</si>
  <si>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</si>
  <si>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</si>
  <si>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</si>
  <si>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</si>
  <si>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</si>
  <si>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</si>
  <si>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</si>
  <si>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</si>
  <si>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</si>
  <si>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</si>
  <si>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</si>
  <si>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</si>
  <si>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</si>
  <si>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</si>
  <si>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</si>
  <si>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</si>
  <si>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</si>
  <si>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</si>
  <si>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</si>
  <si>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</si>
  <si>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</si>
  <si>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</si>
  <si>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</si>
  <si>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</si>
  <si>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</si>
  <si>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</si>
  <si>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</si>
  <si>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</si>
  <si>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</si>
  <si>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</si>
  <si>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</si>
  <si>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</si>
  <si>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</si>
  <si>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</si>
  <si>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</si>
  <si>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</si>
  <si>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</si>
  <si>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</si>
  <si>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</si>
  <si>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</si>
  <si>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</si>
  <si>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</si>
  <si>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</si>
  <si>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</si>
  <si>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</si>
  <si>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</si>
  <si>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</si>
  <si>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</si>
  <si>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</si>
  <si>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</si>
  <si>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</si>
  <si>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</si>
  <si>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</si>
  <si>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</si>
  <si>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</si>
  <si>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</si>
  <si>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</si>
  <si>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</si>
  <si>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</si>
  <si>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</si>
  <si>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</si>
  <si>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</si>
  <si>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</si>
  <si>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</si>
  <si>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</si>
  <si>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</si>
  <si>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</si>
  <si>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</si>
  <si>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</si>
  <si>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</si>
  <si>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</si>
  <si>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</si>
  <si>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</si>
  <si>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</si>
  <si>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</si>
  <si>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</si>
  <si>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</si>
  <si>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</si>
  <si>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</si>
  <si>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</si>
  <si>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</si>
  <si>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</si>
  <si>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</si>
  <si>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</si>
  <si>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</si>
  <si>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</si>
  <si>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</si>
  <si>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</si>
  <si>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</si>
  <si>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</si>
  <si>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</si>
  <si>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</si>
  <si>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</si>
  <si>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</si>
  <si>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</si>
  <si>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</si>
  <si>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</si>
  <si>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</si>
  <si>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</si>
  <si>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</si>
  <si>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</si>
  <si>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</si>
  <si>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</si>
  <si>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</si>
  <si>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</si>
  <si>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</si>
  <si>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</si>
  <si>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</si>
  <si>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</si>
  <si>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</si>
  <si>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</si>
  <si>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</si>
  <si>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</si>
  <si>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</si>
  <si>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</si>
  <si>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</si>
  <si>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</si>
  <si>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</si>
  <si>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</si>
  <si>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</si>
  <si>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</si>
  <si>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</si>
  <si>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</si>
  <si>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</si>
  <si>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</si>
  <si>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</si>
  <si>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</si>
  <si>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</si>
  <si>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</si>
  <si>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</si>
  <si>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</si>
  <si>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</si>
  <si>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</si>
  <si>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</si>
  <si>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</si>
  <si>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</si>
  <si>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</si>
  <si>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</si>
  <si>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</si>
  <si>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</si>
  <si>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</si>
  <si>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</si>
  <si>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</si>
  <si>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</si>
  <si>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</si>
  <si>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</si>
  <si>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</si>
  <si>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</si>
  <si>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</si>
  <si>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</si>
  <si>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</si>
  <si>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</si>
  <si>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</si>
  <si>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</si>
  <si>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</si>
  <si>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</si>
  <si>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</si>
  <si>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</si>
  <si>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</si>
  <si>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</si>
  <si>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</si>
  <si>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</si>
  <si>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</si>
  <si>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</si>
  <si>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</si>
  <si>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</si>
  <si>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</si>
  <si>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</si>
  <si>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</si>
  <si>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</si>
  <si>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</si>
  <si>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</si>
  <si>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</si>
  <si>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</si>
  <si>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</si>
  <si>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</si>
  <si>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</si>
  <si>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</si>
  <si>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</si>
  <si>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</si>
  <si>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</si>
  <si>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</si>
  <si>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</si>
  <si>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</si>
  <si>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</si>
  <si>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</si>
  <si>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</si>
  <si>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</si>
  <si>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</si>
  <si>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</si>
  <si>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</si>
  <si>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</si>
  <si>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</si>
  <si>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</si>
  <si>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</si>
  <si>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</si>
  <si>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</si>
  <si>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</si>
  <si>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</si>
  <si>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</si>
  <si>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</si>
  <si>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</si>
  <si>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</si>
  <si>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</si>
  <si>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</si>
  <si>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</si>
  <si>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</si>
  <si>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</si>
  <si>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</si>
  <si>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</si>
  <si>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</si>
  <si>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</si>
  <si>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</si>
  <si>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</si>
  <si>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</si>
  <si>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</si>
  <si>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</si>
  <si>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</si>
  <si>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</si>
  <si>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</si>
  <si>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</si>
  <si>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</si>
  <si>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</si>
  <si>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</si>
  <si>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</si>
  <si>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</si>
  <si>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</si>
  <si>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</si>
  <si>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</si>
  <si>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</si>
  <si>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</si>
  <si>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</si>
  <si>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</si>
  <si>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</si>
  <si>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</si>
  <si>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</si>
  <si>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</si>
  <si>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</si>
  <si>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</si>
  <si>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</si>
  <si>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</si>
  <si>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</si>
  <si>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</si>
  <si>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</si>
  <si>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</si>
  <si>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</si>
  <si>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</si>
  <si>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</si>
  <si>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</si>
  <si>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</si>
  <si>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</si>
  <si>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</si>
  <si>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</si>
  <si>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</si>
  <si>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</si>
  <si>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</si>
  <si>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</si>
  <si>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</si>
  <si>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</si>
  <si>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</si>
  <si>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</si>
  <si>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</si>
  <si>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</si>
  <si>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</si>
  <si>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</si>
  <si>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</si>
  <si>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</si>
  <si>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</si>
  <si>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</si>
  <si>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</si>
  <si>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</si>
  <si>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</si>
  <si>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</si>
  <si>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</si>
  <si>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</si>
  <si>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</si>
  <si>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</si>
  <si>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</si>
  <si>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</si>
  <si>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</si>
  <si>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</si>
  <si>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</si>
  <si>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</si>
  <si>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</si>
  <si>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</si>
  <si>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</si>
  <si>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</si>
  <si>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</si>
  <si>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</si>
  <si>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</si>
  <si>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</si>
  <si>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</si>
  <si>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</si>
  <si>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</si>
  <si>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</si>
  <si>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</si>
  <si>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</si>
  <si>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</si>
  <si>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</si>
  <si>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</si>
  <si>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</si>
  <si>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</si>
  <si>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</si>
  <si>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</si>
  <si>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</si>
  <si>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</si>
  <si>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</si>
  <si>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</si>
  <si>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</si>
  <si>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</si>
  <si>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</si>
  <si>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</si>
  <si>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</si>
  <si>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</si>
  <si>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</si>
  <si>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</si>
  <si>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</si>
  <si>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</si>
  <si>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</si>
  <si>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</si>
  <si>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</si>
  <si>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</si>
  <si>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</si>
  <si>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</si>
  <si>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</si>
  <si>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</si>
  <si>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</si>
  <si>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</si>
  <si>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</si>
  <si>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</si>
  <si>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</si>
  <si>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</si>
  <si>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</si>
  <si>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</si>
  <si>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</si>
  <si>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</si>
  <si>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</si>
  <si>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</si>
  <si>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</si>
  <si>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</si>
  <si>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</si>
  <si>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</si>
  <si>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</si>
  <si>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</si>
  <si>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</si>
  <si>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</si>
  <si>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</si>
  <si>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</si>
  <si>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</si>
  <si>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</si>
  <si>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</si>
  <si>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</si>
  <si>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</si>
  <si>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</si>
  <si>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</si>
  <si>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</si>
  <si>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</si>
  <si>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</si>
  <si>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</si>
  <si>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</si>
  <si>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</si>
  <si>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</si>
  <si>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</si>
  <si>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</si>
  <si>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</si>
  <si>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</si>
  <si>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</si>
  <si>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</si>
  <si>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</si>
  <si>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</si>
  <si>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</si>
  <si>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</si>
  <si>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</si>
  <si>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</si>
  <si>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</si>
  <si>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</si>
  <si>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</si>
  <si>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</si>
  <si>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</si>
  <si>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</si>
  <si>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</si>
  <si>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</si>
  <si>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</si>
  <si>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</si>
  <si>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</si>
  <si>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</si>
  <si>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</si>
  <si>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</si>
  <si>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</si>
  <si>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</si>
  <si>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</si>
  <si>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</si>
  <si>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</si>
  <si>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</si>
  <si>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</si>
  <si>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</si>
  <si>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</si>
  <si>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</si>
  <si>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</si>
  <si>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</si>
  <si>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</si>
  <si>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</si>
  <si>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</si>
  <si>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</si>
  <si>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</si>
  <si>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</si>
  <si>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</si>
  <si>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</si>
  <si>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</si>
  <si>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</si>
  <si>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</si>
  <si>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</si>
  <si>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</si>
  <si>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</si>
  <si>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</si>
  <si>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</si>
  <si>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</si>
  <si>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</si>
  <si>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</si>
  <si>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</si>
  <si>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</si>
  <si>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</si>
  <si>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</si>
  <si>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</si>
  <si>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</si>
  <si>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</si>
  <si>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</si>
  <si>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</si>
  <si>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</si>
  <si>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</si>
  <si>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</si>
  <si>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</si>
  <si>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</si>
  <si>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</si>
  <si>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</si>
  <si>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</si>
  <si>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</si>
  <si>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</si>
  <si>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</si>
  <si>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</si>
  <si>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</si>
  <si>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</si>
  <si>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</si>
  <si>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</si>
  <si>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</si>
  <si>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</si>
  <si>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</si>
  <si>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</si>
  <si>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</si>
  <si>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</si>
  <si>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</si>
  <si>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</si>
  <si>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</si>
  <si>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</si>
  <si>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</si>
  <si>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</si>
  <si>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</si>
  <si>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</si>
  <si>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</si>
  <si>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</si>
  <si>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</si>
  <si>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</si>
  <si>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</si>
  <si>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</si>
  <si>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</si>
  <si>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</si>
  <si>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</si>
  <si>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</si>
  <si>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</si>
  <si>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</si>
  <si>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</si>
  <si>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</si>
  <si>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</si>
  <si>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</si>
  <si>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</si>
  <si>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</si>
  <si>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</si>
  <si>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</si>
  <si>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</si>
  <si>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</si>
  <si>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</si>
  <si>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</si>
  <si>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</si>
  <si>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</si>
  <si>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</si>
  <si>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</si>
  <si>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</si>
  <si>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</si>
  <si>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</si>
  <si>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</si>
  <si>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</si>
  <si>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</si>
  <si>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</si>
  <si>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</si>
  <si>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</si>
  <si>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</si>
  <si>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</si>
  <si>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</si>
  <si>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</si>
  <si>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</si>
  <si>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</si>
  <si>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</si>
  <si>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</si>
  <si>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</si>
  <si>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</si>
  <si>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</si>
  <si>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</si>
  <si>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</si>
  <si>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</si>
  <si>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</si>
  <si>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</si>
  <si>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</si>
  <si>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</si>
  <si>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</si>
  <si>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</si>
  <si>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</si>
  <si>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</si>
  <si>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</si>
  <si>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</si>
  <si>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</si>
  <si>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</si>
  <si>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</si>
  <si>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</si>
  <si>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</si>
  <si>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</si>
  <si>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</si>
  <si>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</si>
  <si>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</si>
  <si>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</si>
  <si>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</si>
  <si>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</si>
  <si>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</si>
  <si>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</si>
  <si>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</si>
  <si>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</si>
  <si>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</si>
  <si>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</si>
  <si>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</si>
  <si>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</si>
  <si>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</si>
  <si>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</si>
  <si>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</si>
  <si>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</si>
  <si>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</si>
  <si>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</si>
  <si>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</si>
  <si>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</si>
  <si>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</si>
  <si>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</si>
  <si>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</si>
  <si>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</si>
  <si>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</si>
  <si>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</si>
  <si>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</si>
  <si>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</si>
  <si>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</si>
  <si>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</si>
  <si>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</si>
  <si>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</si>
  <si>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</si>
  <si>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</si>
  <si>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</si>
  <si>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</si>
  <si>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</si>
  <si>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</si>
  <si>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</si>
  <si>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</si>
  <si>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</si>
  <si>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</si>
  <si>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</si>
  <si>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</si>
  <si>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</si>
  <si>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</si>
  <si>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</si>
  <si>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</si>
  <si>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</si>
  <si>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</si>
  <si>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</si>
  <si>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</si>
  <si>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</si>
  <si>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</si>
  <si>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</si>
  <si>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</si>
  <si>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</si>
  <si>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</si>
  <si>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</si>
  <si>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</si>
  <si>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</si>
  <si>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</si>
  <si>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</si>
  <si>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</si>
  <si>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</si>
  <si>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</si>
  <si>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</si>
  <si>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</si>
  <si>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</si>
  <si>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</si>
  <si>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</si>
  <si>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</si>
  <si>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</si>
  <si>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</si>
  <si>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</si>
  <si>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</si>
  <si>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</si>
  <si>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</si>
  <si>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</si>
  <si>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</si>
  <si>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</si>
  <si>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</si>
  <si>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</si>
  <si>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</si>
  <si>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</si>
  <si>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</si>
  <si>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</si>
  <si>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</si>
  <si>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</si>
  <si>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</si>
  <si>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</si>
  <si>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</si>
  <si>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</si>
  <si>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</si>
  <si>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</si>
  <si>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</si>
  <si>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</si>
  <si>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</si>
  <si>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</si>
  <si>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</si>
  <si>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</si>
  <si>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</si>
  <si>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</si>
  <si>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</si>
  <si>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</si>
  <si>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</si>
  <si>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</si>
  <si>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</si>
  <si>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</si>
  <si>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</si>
  <si>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</si>
  <si>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</si>
  <si>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</si>
  <si>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</si>
  <si>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</si>
  <si>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</si>
  <si>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</si>
  <si>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</si>
  <si>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</si>
  <si>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</si>
  <si>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</si>
  <si>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</si>
  <si>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</si>
  <si>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</si>
  <si>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</si>
  <si>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</si>
  <si>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</si>
  <si>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</si>
  <si>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</si>
  <si>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</si>
  <si>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</si>
  <si>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</si>
  <si>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</si>
  <si>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</si>
  <si>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</si>
  <si>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</si>
  <si>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</si>
  <si>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</si>
  <si>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</si>
  <si>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</si>
  <si>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</si>
  <si>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</si>
  <si>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</si>
  <si>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</si>
  <si>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</si>
  <si>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</si>
  <si>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</si>
  <si>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</si>
  <si>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</si>
  <si>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</si>
  <si>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</si>
  <si>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</si>
  <si>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</si>
  <si>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</si>
  <si>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</si>
  <si>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</si>
  <si>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</si>
  <si>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</si>
  <si>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</si>
  <si>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</si>
  <si>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</si>
  <si>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</si>
  <si>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</si>
  <si>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</si>
  <si>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</si>
  <si>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</si>
  <si>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</si>
  <si>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</si>
  <si>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</si>
  <si>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</si>
  <si>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</si>
  <si>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</si>
  <si>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</si>
  <si>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</si>
  <si>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</si>
  <si>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</si>
  <si>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</si>
  <si>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</si>
  <si>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</si>
  <si>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</si>
  <si>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</si>
  <si>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</si>
  <si>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</si>
  <si>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</si>
  <si>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</si>
  <si>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</si>
  <si>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</si>
  <si>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</si>
  <si>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</si>
  <si>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</si>
  <si>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</si>
  <si>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</si>
  <si>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</si>
  <si>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</si>
  <si>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</si>
  <si>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</si>
  <si>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</si>
  <si>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</si>
  <si>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</si>
  <si>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</si>
  <si>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</si>
  <si>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</si>
  <si>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</si>
  <si>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</si>
  <si>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</si>
  <si>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</si>
  <si>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</si>
  <si>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</si>
  <si>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</si>
  <si>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</si>
  <si>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</si>
  <si>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</si>
  <si>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</si>
  <si>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</si>
  <si>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</si>
  <si>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</si>
  <si>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</si>
  <si>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</si>
  <si>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</si>
  <si>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</si>
  <si>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</si>
  <si>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</si>
  <si>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</si>
  <si>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</si>
  <si>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</si>
  <si>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</si>
  <si>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</si>
  <si>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</si>
  <si>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</si>
  <si>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</si>
  <si>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</si>
  <si>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</si>
  <si>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</si>
  <si>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</si>
  <si>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</si>
  <si>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</si>
  <si>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</si>
  <si>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</si>
  <si>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</si>
  <si>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</si>
  <si>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</si>
  <si>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</si>
  <si>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</si>
  <si>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</si>
  <si>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</si>
  <si>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</si>
  <si>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</si>
  <si>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</si>
  <si>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</si>
  <si>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</si>
  <si>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</si>
  <si>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</si>
  <si>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</si>
  <si>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</si>
  <si>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</si>
  <si>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</si>
  <si>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</si>
  <si>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</si>
  <si>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</si>
  <si>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</si>
  <si>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</si>
  <si>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</si>
  <si>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</si>
  <si>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</si>
  <si>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</si>
  <si>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</si>
  <si>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</si>
  <si>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</si>
  <si>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</si>
  <si>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</si>
  <si>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</si>
  <si>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</si>
  <si>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</si>
  <si>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</si>
  <si>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</si>
  <si>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</si>
  <si>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</si>
  <si>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</si>
  <si>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</si>
  <si>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</si>
  <si>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</si>
  <si>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</si>
  <si>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</si>
  <si>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</si>
  <si>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</si>
  <si>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</si>
  <si>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</si>
  <si>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</si>
  <si>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</si>
  <si>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</si>
  <si>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</si>
  <si>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</si>
  <si>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</si>
  <si>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</si>
  <si>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</si>
  <si>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</si>
  <si>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</si>
  <si>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</si>
  <si>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</si>
  <si>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</si>
  <si>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</si>
  <si>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</si>
  <si>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</si>
  <si>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</si>
  <si>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</si>
  <si>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</si>
  <si>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</si>
  <si>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</si>
  <si>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</si>
  <si>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</si>
  <si>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</si>
  <si>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</si>
  <si>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</si>
  <si>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</si>
  <si>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</si>
  <si>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</si>
  <si>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</si>
  <si>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</si>
  <si>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</si>
  <si>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</si>
  <si>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</si>
  <si>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</si>
  <si>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</si>
  <si>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</si>
  <si>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</si>
  <si>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</si>
  <si>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</si>
  <si>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</si>
  <si>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</si>
  <si>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</si>
  <si>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</si>
  <si>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</si>
  <si>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</si>
  <si>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</si>
  <si>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</si>
  <si>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</si>
  <si>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</si>
  <si>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</si>
  <si>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</si>
  <si>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</si>
  <si>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</si>
  <si>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</si>
  <si>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</si>
  <si>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</si>
  <si>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</si>
  <si>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</si>
  <si>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</si>
  <si>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</si>
  <si>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</si>
  <si>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</si>
  <si>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</si>
  <si>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</si>
  <si>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</si>
  <si>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</si>
  <si>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</si>
  <si>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</si>
  <si>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</si>
  <si>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</si>
  <si>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</si>
  <si>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</si>
  <si>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</si>
  <si>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</si>
  <si>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</si>
  <si>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</si>
  <si>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</si>
  <si>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</si>
  <si>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</si>
  <si>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</si>
  <si>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</si>
  <si>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</si>
  <si>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</si>
  <si>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</si>
  <si>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</si>
  <si>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</si>
  <si>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</si>
  <si>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</si>
  <si>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</si>
  <si>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</si>
  <si>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</si>
  <si>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</si>
  <si>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</si>
  <si>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</si>
  <si>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</si>
  <si>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</si>
  <si>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</si>
  <si>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</si>
  <si>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</si>
  <si>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</si>
  <si>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</si>
  <si>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</si>
  <si>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</si>
  <si>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</si>
  <si>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</si>
  <si>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</si>
  <si>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</si>
  <si>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</si>
  <si>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</si>
  <si>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</si>
  <si>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</si>
  <si>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</si>
  <si>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</si>
  <si>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</si>
  <si>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</si>
  <si>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</si>
  <si>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</si>
  <si>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</si>
  <si>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</si>
  <si>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</si>
  <si>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</si>
  <si>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</si>
  <si>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</si>
  <si>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</si>
  <si>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</si>
  <si>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</si>
  <si>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</si>
  <si>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</si>
  <si>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</si>
  <si>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</si>
  <si>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</si>
  <si>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</si>
  <si>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</si>
  <si>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</si>
  <si>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</si>
  <si>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</si>
  <si>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</si>
  <si>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</si>
  <si>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</si>
  <si>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</si>
  <si>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</si>
  <si>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</si>
  <si>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</si>
  <si>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</si>
  <si>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</si>
  <si>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</si>
  <si>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</si>
  <si>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</si>
  <si>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</si>
  <si>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</si>
  <si>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</si>
  <si>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</si>
  <si>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</si>
  <si>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</si>
  <si>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</si>
  <si>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</si>
  <si>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</si>
  <si>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</si>
  <si>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</si>
  <si>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</si>
  <si>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</si>
  <si>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</si>
  <si>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</si>
  <si>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</si>
  <si>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</si>
  <si>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</si>
  <si>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</si>
  <si>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</si>
  <si>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</si>
  <si>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</si>
  <si>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</si>
  <si>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</si>
  <si>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</si>
  <si>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</si>
  <si>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</si>
  <si>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</si>
  <si>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</si>
  <si>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</si>
  <si>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</si>
  <si>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</si>
  <si>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</si>
  <si>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</si>
  <si>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</si>
  <si>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</si>
  <si>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</si>
  <si>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</si>
  <si>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</si>
  <si>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</si>
  <si>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</si>
  <si>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</si>
  <si>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</si>
  <si>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</si>
  <si>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</si>
  <si>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</si>
  <si>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</si>
  <si>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</si>
  <si>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</si>
  <si>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</si>
  <si>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</si>
  <si>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</si>
  <si>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</si>
  <si>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</si>
  <si>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</si>
  <si>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</si>
  <si>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</si>
  <si>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</si>
  <si>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</si>
  <si>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</si>
  <si>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</si>
  <si>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</si>
  <si>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</si>
  <si>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</si>
  <si>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</si>
  <si>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</si>
  <si>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</si>
  <si>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</si>
  <si>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</si>
  <si>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</si>
  <si>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</si>
  <si>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</si>
  <si>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</si>
  <si>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</si>
  <si>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</si>
  <si>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</si>
  <si>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</si>
  <si>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</si>
  <si>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</si>
  <si>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</si>
  <si>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</si>
  <si>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</si>
  <si>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</si>
  <si>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</si>
  <si>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</si>
  <si>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</si>
  <si>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</si>
  <si>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</si>
  <si>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</si>
  <si>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</si>
  <si>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</si>
  <si>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</si>
  <si>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</si>
  <si>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</si>
  <si>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</si>
  <si>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</si>
  <si>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</si>
  <si>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</si>
  <si>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</si>
  <si>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</si>
  <si>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</si>
  <si>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</si>
  <si>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</si>
  <si>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</si>
  <si>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</si>
  <si>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</si>
  <si>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</si>
  <si>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</si>
  <si>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</si>
  <si>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</si>
  <si>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</si>
  <si>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</si>
  <si>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</si>
  <si>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</si>
  <si>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</si>
  <si>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</si>
  <si>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</si>
  <si>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</si>
  <si>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</si>
  <si>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</si>
  <si>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</si>
  <si>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</si>
  <si>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</si>
  <si>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</si>
  <si>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</si>
  <si>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</si>
  <si>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</si>
  <si>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</si>
  <si>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</si>
  <si>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</si>
  <si>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</si>
  <si>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</si>
  <si>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</si>
  <si>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</si>
  <si>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</si>
  <si>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</si>
  <si>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</si>
  <si>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</si>
  <si>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</si>
  <si>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</si>
  <si>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</si>
  <si>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</si>
  <si>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</si>
  <si>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</si>
  <si>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</si>
  <si>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</si>
  <si>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</si>
  <si>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</si>
  <si>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</si>
  <si>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</si>
  <si>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</si>
  <si>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</si>
  <si>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</si>
  <si>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</si>
  <si>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</si>
  <si>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</si>
  <si>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</si>
  <si>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</si>
  <si>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</si>
  <si>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</si>
  <si>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</si>
  <si>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</si>
  <si>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</si>
  <si>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</si>
  <si>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</si>
  <si>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</si>
  <si>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</si>
  <si>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</si>
  <si>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</si>
  <si>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</si>
  <si>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</si>
  <si>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</si>
  <si>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</si>
  <si>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</si>
  <si>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</si>
  <si>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</si>
  <si>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</si>
  <si>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</si>
  <si>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</si>
  <si>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</si>
  <si>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</si>
  <si>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</si>
  <si>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</si>
  <si>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</si>
  <si>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</si>
  <si>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</si>
  <si>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</si>
  <si>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</si>
  <si>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</si>
  <si>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</si>
  <si>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</si>
  <si>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</si>
  <si>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</si>
  <si>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</si>
  <si>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</si>
  <si>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</si>
  <si>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</si>
  <si>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</si>
  <si>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</si>
  <si>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</si>
  <si>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</si>
  <si>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</si>
  <si>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</si>
  <si>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</si>
  <si>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</si>
  <si>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</si>
  <si>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</si>
  <si>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</si>
  <si>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</si>
  <si>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</si>
  <si>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</si>
  <si>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</si>
  <si>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</si>
  <si>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</si>
  <si>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</si>
  <si>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</si>
  <si>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</si>
  <si>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</si>
  <si>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</si>
  <si>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</si>
  <si>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</si>
  <si>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</si>
  <si>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</si>
  <si>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</si>
  <si>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</si>
  <si>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</si>
  <si>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</si>
  <si>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</si>
  <si>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</si>
  <si>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</si>
  <si>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</si>
  <si>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</si>
  <si>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</si>
  <si>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</si>
  <si>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</si>
  <si>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</si>
  <si>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</si>
  <si>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</si>
  <si>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</si>
  <si>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</si>
  <si>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</si>
  <si>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</si>
  <si>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</si>
  <si>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</si>
  <si>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</si>
  <si>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</si>
  <si>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</si>
  <si>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</si>
  <si>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</si>
  <si>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</si>
  <si>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</si>
  <si>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</si>
  <si>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</si>
  <si>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</si>
  <si>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</si>
  <si>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</si>
  <si>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</si>
  <si>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</si>
  <si>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</si>
  <si>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</si>
  <si>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</si>
  <si>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</si>
  <si>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</si>
  <si>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</si>
  <si>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</si>
  <si>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</si>
  <si>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</si>
  <si>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</si>
  <si>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</si>
  <si>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</si>
  <si>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</si>
  <si>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</si>
  <si>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</si>
  <si>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</si>
  <si>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</si>
  <si>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</si>
  <si>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</si>
  <si>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</si>
  <si>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</si>
  <si>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</si>
  <si>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</si>
  <si>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</si>
  <si>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</si>
  <si>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</si>
  <si>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</si>
  <si>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</si>
  <si>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</si>
  <si>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</si>
  <si>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</si>
  <si>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</si>
  <si>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</si>
  <si>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</si>
  <si>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</si>
  <si>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</si>
  <si>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</si>
  <si>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</si>
  <si>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</si>
  <si>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</si>
  <si>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</si>
  <si>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</si>
  <si>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</si>
  <si>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</si>
  <si>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</si>
  <si>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</si>
  <si>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</si>
  <si>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</si>
  <si>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</si>
  <si>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</si>
  <si>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</si>
  <si>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</si>
  <si>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</si>
  <si>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</si>
  <si>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</si>
  <si>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</si>
  <si>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</si>
  <si>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</si>
  <si>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</si>
  <si>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</si>
  <si>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</si>
  <si>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</si>
  <si>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</si>
  <si>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</si>
  <si>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</si>
  <si>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</si>
  <si>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</si>
  <si>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</si>
  <si>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</si>
  <si>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</si>
  <si>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</si>
  <si>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</si>
  <si>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</si>
  <si>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</si>
  <si>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</si>
  <si>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</si>
  <si>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</si>
  <si>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</si>
  <si>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</si>
  <si>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</si>
  <si>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</si>
  <si>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</si>
  <si>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</si>
  <si>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</si>
  <si>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</si>
  <si>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</si>
  <si>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</si>
  <si>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</si>
  <si>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</si>
  <si>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</si>
  <si>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</si>
  <si>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</si>
  <si>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</si>
  <si>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</si>
  <si>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</si>
  <si>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</si>
  <si>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</si>
  <si>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</si>
  <si>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</si>
  <si>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</si>
  <si>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</si>
  <si>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</si>
  <si>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</si>
  <si>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</si>
  <si>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</si>
  <si>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</si>
  <si>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</si>
  <si>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</si>
  <si>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</si>
  <si>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</si>
  <si>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</si>
  <si>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</si>
  <si>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</si>
  <si>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</si>
  <si>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</si>
  <si>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</si>
  <si>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</si>
  <si>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</si>
  <si>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</si>
  <si>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</si>
  <si>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</si>
  <si>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</si>
  <si>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</si>
  <si>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</si>
  <si>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</si>
  <si>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</si>
  <si>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</si>
  <si>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</si>
  <si>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</si>
  <si>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</si>
  <si>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</si>
  <si>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</si>
  <si>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</si>
  <si>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</si>
  <si>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</si>
  <si>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</si>
  <si>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</si>
  <si>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</si>
  <si>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</si>
  <si>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</si>
  <si>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</si>
  <si>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</si>
  <si>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</si>
  <si>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</si>
  <si>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</si>
  <si>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</si>
  <si>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</si>
  <si>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</si>
  <si>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</si>
  <si>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</si>
  <si>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</si>
  <si>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</si>
  <si>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</si>
  <si>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</si>
  <si>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</si>
  <si>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</si>
  <si>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</si>
  <si>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</si>
  <si>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</si>
  <si>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</si>
  <si>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</si>
  <si>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</si>
  <si>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</si>
  <si>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</si>
  <si>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</si>
  <si>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</si>
  <si>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</si>
  <si>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</si>
  <si>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</si>
  <si>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</si>
  <si>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</si>
  <si>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</si>
  <si>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</si>
  <si>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</si>
  <si>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</si>
  <si>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</si>
  <si>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</si>
  <si>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</si>
  <si>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</si>
  <si>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</si>
  <si>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</si>
  <si>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</si>
  <si>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</si>
  <si>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</si>
  <si>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</si>
  <si>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</si>
  <si>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</si>
  <si>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</si>
  <si>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</si>
  <si>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</si>
  <si>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</si>
  <si>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</si>
  <si>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</si>
  <si>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</si>
  <si>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</si>
  <si>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</si>
  <si>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</si>
  <si>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</si>
  <si>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</si>
  <si>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</si>
  <si>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</si>
  <si>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</si>
  <si>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</si>
  <si>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</si>
  <si>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</si>
  <si>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</si>
  <si>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</si>
  <si>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</si>
  <si>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</si>
  <si>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</si>
  <si>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</si>
  <si>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</si>
  <si>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</si>
  <si>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</si>
  <si>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</si>
  <si>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</si>
  <si>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</si>
  <si>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</si>
  <si>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</si>
  <si>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</si>
  <si>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</si>
  <si>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</si>
  <si>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</si>
  <si>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</si>
  <si>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</si>
  <si>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</si>
  <si>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</si>
  <si>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</si>
  <si>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</si>
  <si>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</si>
  <si>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</si>
  <si>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</si>
  <si>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</si>
  <si>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</si>
  <si>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</si>
  <si>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</si>
  <si>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</si>
  <si>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</si>
  <si>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</si>
  <si>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</si>
  <si>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</si>
  <si>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</si>
  <si>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</si>
  <si>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</si>
  <si>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</si>
  <si>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</si>
  <si>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</si>
  <si>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</si>
  <si>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</si>
  <si>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</si>
  <si>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</si>
  <si>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</si>
  <si>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</si>
  <si>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</si>
  <si>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</si>
  <si>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</si>
  <si>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</si>
  <si>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</si>
  <si>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</si>
  <si>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</si>
  <si>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</si>
  <si>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</si>
  <si>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</si>
  <si>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</si>
  <si>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</si>
  <si>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</si>
  <si>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</si>
  <si>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</si>
  <si>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</si>
  <si>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</si>
  <si>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</si>
  <si>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</si>
  <si>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</si>
  <si>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</si>
  <si>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</si>
  <si>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</si>
  <si>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</si>
  <si>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</si>
  <si>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</si>
  <si>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</si>
  <si>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</si>
  <si>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</si>
  <si>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</si>
  <si>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</si>
  <si>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</si>
  <si>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</si>
  <si>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</si>
  <si>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</si>
  <si>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</si>
  <si>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</si>
  <si>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</si>
  <si>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</si>
  <si>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</si>
  <si>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</si>
  <si>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</si>
  <si>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</si>
  <si>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</si>
  <si>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</si>
  <si>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</si>
  <si>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</si>
  <si>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</si>
  <si>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</si>
  <si>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</si>
  <si>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</si>
  <si>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</si>
  <si>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</si>
  <si>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</si>
  <si>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</si>
  <si>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</si>
  <si>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</si>
  <si>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</si>
  <si>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</si>
  <si>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</si>
  <si>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</si>
  <si>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</si>
  <si>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</si>
  <si>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</si>
  <si>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</si>
  <si>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</si>
  <si>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</si>
  <si>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</si>
  <si>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</si>
  <si>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</si>
  <si>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</si>
  <si>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</si>
  <si>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</si>
  <si>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</si>
  <si>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</si>
  <si>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</si>
  <si>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</si>
  <si>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</si>
  <si>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</si>
  <si>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</si>
  <si>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</si>
  <si>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</si>
  <si>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</si>
  <si>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</si>
  <si>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</si>
  <si>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</si>
  <si>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</si>
  <si>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</si>
  <si>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</si>
  <si>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</si>
  <si>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</si>
  <si>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</si>
  <si>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</si>
  <si>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</si>
  <si>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</si>
  <si>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</si>
  <si>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</si>
  <si>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</si>
  <si>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</si>
  <si>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</si>
  <si>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</si>
  <si>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</si>
  <si>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</si>
  <si>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</si>
  <si>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</si>
  <si>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</si>
  <si>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</si>
  <si>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</si>
  <si>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</si>
  <si>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</si>
  <si>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</si>
  <si>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</si>
  <si>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</si>
  <si>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</si>
  <si>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</si>
  <si>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</si>
  <si>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</si>
  <si>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</si>
  <si>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</si>
  <si>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</si>
  <si>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</si>
  <si>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</si>
  <si>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</si>
  <si>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</si>
  <si>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</si>
  <si>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</si>
  <si>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</si>
  <si>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</si>
  <si>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</si>
  <si>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</si>
  <si>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</si>
  <si>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</si>
  <si>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</si>
  <si>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</si>
  <si>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</si>
  <si>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</si>
  <si>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</si>
  <si>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</si>
  <si>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</si>
  <si>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</si>
  <si>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</si>
  <si>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</si>
  <si>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</si>
  <si>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</si>
  <si>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</si>
  <si>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</si>
  <si>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</si>
  <si>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</si>
  <si>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</si>
  <si>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</si>
  <si>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</si>
  <si>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</si>
  <si>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</si>
  <si>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</si>
  <si>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</si>
  <si>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</si>
  <si>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</si>
  <si>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</si>
  <si>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</si>
  <si>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</si>
  <si>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</si>
  <si>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</si>
  <si>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</si>
  <si>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</si>
  <si>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</si>
  <si>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</si>
  <si>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</si>
  <si>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</si>
  <si>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</si>
  <si>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</si>
  <si>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</si>
  <si>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</si>
  <si>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</si>
  <si>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</si>
  <si>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</si>
  <si>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</si>
  <si>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</si>
  <si>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</si>
  <si>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</si>
  <si>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</si>
  <si>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</si>
  <si>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</si>
  <si>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</si>
  <si>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</si>
  <si>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</si>
  <si>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</si>
  <si>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</si>
  <si>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</si>
  <si>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</si>
  <si>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</si>
  <si>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</si>
  <si>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</si>
  <si>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</si>
  <si>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</si>
  <si>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</si>
  <si>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</si>
  <si>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</si>
  <si>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</si>
  <si>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</si>
  <si>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</si>
  <si>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</si>
  <si>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</si>
  <si>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</si>
  <si>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</si>
  <si>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</si>
  <si>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</si>
  <si>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</si>
  <si>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</si>
  <si>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</si>
  <si>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</si>
  <si>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</si>
  <si>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</si>
  <si>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</si>
  <si>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</si>
  <si>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</si>
  <si>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</si>
  <si>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</si>
  <si>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</si>
  <si>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</si>
  <si>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</si>
  <si>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</si>
  <si>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</si>
  <si>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</si>
  <si>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</si>
  <si>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</si>
  <si>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</si>
  <si>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</si>
  <si>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</si>
  <si>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</si>
  <si>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</si>
  <si>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</si>
  <si>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</si>
  <si>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</si>
  <si>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</si>
  <si>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</si>
  <si>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</si>
  <si>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</si>
  <si>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</si>
  <si>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</si>
  <si>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</si>
  <si>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</si>
  <si>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</si>
  <si>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</si>
  <si>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</si>
  <si>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</si>
  <si>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</si>
  <si>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</si>
  <si>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</si>
  <si>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</si>
  <si>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</si>
  <si>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</si>
  <si>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</si>
  <si>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</si>
  <si>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</si>
  <si>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</si>
  <si>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</si>
  <si>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</si>
  <si>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</si>
  <si>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</si>
  <si>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</si>
  <si>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</si>
  <si>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</si>
  <si>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</si>
  <si>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</si>
  <si>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</si>
  <si>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</si>
  <si>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</si>
  <si>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</si>
  <si>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</si>
  <si>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</si>
  <si>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</si>
  <si>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</si>
  <si>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</si>
  <si>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</si>
  <si>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</si>
  <si>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</si>
  <si>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</si>
  <si>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</si>
  <si>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</si>
  <si>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</si>
  <si>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</si>
  <si>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</si>
  <si>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</si>
  <si>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</si>
  <si>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</si>
  <si>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</si>
  <si>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</si>
  <si>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</si>
  <si>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</si>
  <si>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</si>
  <si>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</si>
  <si>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</si>
  <si>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</si>
  <si>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</si>
  <si>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</si>
  <si>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</si>
  <si>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</si>
  <si>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</si>
  <si>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</si>
  <si>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</si>
  <si>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</si>
  <si>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</si>
  <si>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</si>
  <si>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</si>
  <si>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</si>
  <si>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</si>
  <si>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</si>
  <si>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</si>
  <si>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</si>
  <si>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</si>
  <si>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</si>
  <si>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</si>
  <si>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</si>
  <si>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</si>
  <si>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</si>
  <si>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</si>
  <si>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</si>
  <si>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</si>
  <si>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</si>
  <si>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</si>
  <si>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</si>
  <si>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</si>
  <si>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</si>
  <si>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</si>
  <si>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</si>
  <si>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</si>
  <si>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</si>
  <si>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</si>
  <si>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</si>
  <si>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</si>
  <si>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</si>
  <si>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</si>
  <si>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</si>
  <si>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</si>
  <si>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</si>
  <si>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</si>
  <si>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</si>
  <si>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</si>
  <si>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</si>
  <si>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</si>
  <si>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</si>
  <si>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</si>
  <si>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</si>
  <si>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</si>
  <si>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</si>
  <si>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</si>
  <si>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</si>
  <si>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</si>
  <si>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</si>
  <si>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</si>
  <si>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</si>
  <si>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</si>
  <si>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</si>
  <si>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</si>
  <si>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</si>
  <si>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</si>
  <si>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</si>
  <si>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</si>
  <si>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</si>
  <si>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</si>
  <si>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</si>
  <si>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</si>
  <si>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</si>
  <si>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</si>
  <si>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</si>
  <si>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</si>
  <si>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</si>
  <si>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</si>
  <si>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</si>
  <si>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</si>
  <si>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</si>
  <si>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</si>
  <si>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</si>
  <si>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</si>
  <si>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</si>
  <si>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</si>
  <si>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</si>
  <si>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</si>
  <si>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</si>
  <si>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</si>
  <si>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</si>
  <si>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</si>
  <si>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</si>
  <si>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</si>
  <si>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</si>
  <si>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</si>
  <si>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</si>
  <si>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</si>
  <si>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</si>
  <si>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</si>
  <si>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</si>
  <si>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</si>
  <si>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</si>
  <si>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</si>
  <si>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</si>
  <si>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</si>
  <si>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</si>
  <si>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</si>
  <si>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</si>
  <si>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</si>
  <si>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</si>
  <si>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</si>
  <si>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</si>
  <si>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</si>
  <si>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</si>
  <si>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</si>
  <si>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</si>
  <si>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</si>
  <si>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</si>
  <si>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</si>
  <si>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</si>
  <si>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</si>
  <si>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</si>
  <si>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</si>
  <si>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</si>
  <si>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</si>
  <si>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</si>
  <si>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</si>
  <si>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</si>
  <si>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</si>
  <si>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</si>
  <si>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</si>
  <si>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</si>
  <si>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</si>
  <si>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</si>
  <si>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</si>
  <si>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</si>
  <si>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</si>
  <si>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</si>
  <si>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</si>
  <si>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</si>
  <si>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</si>
  <si>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</si>
  <si>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</si>
  <si>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</si>
  <si>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</si>
  <si>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</si>
  <si>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</si>
  <si>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</si>
  <si>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</si>
  <si>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</si>
  <si>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</si>
  <si>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</si>
  <si>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</si>
  <si>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</si>
  <si>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</si>
  <si>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</si>
  <si>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</si>
  <si>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</si>
  <si>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</si>
  <si>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</si>
  <si>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</si>
  <si>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</si>
  <si>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</si>
  <si>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</si>
  <si>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</si>
  <si>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</si>
  <si>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</si>
  <si>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</si>
  <si>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</si>
  <si>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</si>
  <si>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</si>
  <si>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</si>
  <si>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</si>
  <si>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</si>
  <si>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</si>
  <si>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</si>
  <si>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</si>
  <si>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</si>
  <si>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</si>
  <si>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</si>
  <si>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</si>
  <si>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</si>
  <si>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</si>
  <si>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</si>
  <si>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</si>
  <si>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</si>
  <si>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</si>
  <si>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</si>
  <si>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</si>
  <si>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</si>
  <si>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</si>
  <si>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</si>
  <si>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</si>
  <si>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</si>
  <si>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</si>
  <si>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</si>
  <si>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</si>
  <si>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</si>
  <si>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</si>
  <si>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</si>
  <si>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</si>
  <si>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</si>
  <si>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</si>
  <si>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</si>
  <si>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</si>
  <si>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</si>
  <si>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</si>
  <si>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</si>
  <si>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</si>
  <si>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</si>
  <si>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</si>
  <si>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</si>
  <si>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</si>
  <si>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</si>
  <si>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</si>
  <si>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</si>
  <si>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</si>
  <si>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</si>
  <si>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</si>
  <si>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</si>
  <si>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</si>
  <si>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</si>
  <si>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</si>
  <si>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</si>
  <si>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</si>
  <si>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</si>
  <si>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</si>
  <si>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</si>
  <si>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</si>
  <si>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</si>
  <si>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</si>
  <si>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</si>
  <si>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</si>
  <si>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</si>
  <si>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</si>
  <si>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</si>
  <si>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</si>
  <si>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</si>
  <si>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</si>
  <si>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</si>
  <si>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</si>
  <si>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</si>
  <si>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</si>
  <si>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</si>
  <si>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</si>
  <si>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</si>
  <si>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</si>
  <si>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</si>
  <si>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</si>
  <si>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</si>
  <si>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</si>
  <si>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</si>
  <si>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</si>
  <si>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</si>
  <si>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</si>
  <si>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</si>
  <si>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</si>
  <si>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</si>
  <si>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</si>
  <si>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</si>
  <si>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</si>
  <si>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</si>
  <si>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</si>
  <si>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</si>
  <si>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</si>
  <si>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</si>
  <si>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</si>
  <si>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</si>
  <si>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</si>
  <si>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</si>
  <si>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</si>
  <si>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</si>
  <si>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</si>
  <si>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</si>
  <si>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</si>
  <si>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</si>
  <si>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</si>
  <si>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</si>
  <si>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</si>
  <si>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</si>
  <si>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</si>
  <si>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</si>
  <si>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</si>
  <si>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</si>
  <si>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</si>
  <si>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</si>
  <si>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</si>
  <si>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</si>
  <si>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</si>
  <si>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</si>
  <si>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</si>
  <si>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</si>
  <si>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</si>
  <si>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</si>
  <si>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</si>
  <si>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</si>
  <si>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</si>
  <si>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</si>
  <si>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</si>
  <si>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</si>
  <si>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</si>
  <si>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</si>
  <si>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</si>
  <si>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</si>
  <si>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</si>
  <si>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</si>
  <si>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</si>
  <si>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</si>
  <si>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</si>
  <si>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</si>
  <si>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</si>
  <si>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</si>
  <si>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</si>
  <si>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</si>
  <si>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</si>
  <si>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</si>
  <si>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</si>
  <si>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</si>
  <si>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</si>
  <si>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</si>
  <si>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</si>
  <si>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</si>
  <si>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</si>
  <si>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</si>
  <si>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</si>
  <si>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</si>
  <si>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</si>
  <si>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</si>
  <si>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</si>
  <si>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</si>
  <si>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</si>
  <si>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</si>
  <si>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</si>
  <si>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</si>
  <si>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</si>
  <si>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</si>
  <si>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</si>
  <si>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</si>
  <si>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</si>
  <si>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</si>
  <si>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</si>
  <si>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</si>
  <si>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</si>
  <si>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</si>
  <si>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</si>
  <si>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</si>
  <si>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</si>
  <si>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</si>
  <si>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</si>
  <si>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</si>
  <si>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</si>
  <si>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</si>
  <si>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</si>
  <si>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</si>
  <si>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</si>
  <si>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</si>
  <si>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</si>
  <si>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</si>
  <si>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</si>
  <si>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</si>
  <si>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</si>
  <si>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</si>
  <si>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</si>
  <si>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</si>
  <si>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</si>
  <si>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</si>
  <si>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</si>
  <si>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</si>
  <si>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</si>
  <si>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</si>
  <si>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</si>
  <si>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</si>
  <si>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</si>
  <si>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</si>
  <si>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</si>
  <si>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</si>
  <si>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</si>
  <si>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</si>
  <si>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</si>
  <si>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</si>
  <si>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</si>
  <si>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</si>
  <si>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</si>
  <si>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</si>
  <si>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</si>
  <si>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</si>
  <si>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</si>
  <si>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</si>
  <si>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</si>
  <si>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</si>
  <si>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</si>
  <si>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</si>
  <si>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</si>
  <si>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</si>
  <si>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</si>
  <si>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</si>
  <si>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</si>
  <si>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</si>
  <si>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</si>
  <si>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</si>
  <si>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</si>
  <si>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</si>
  <si>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</si>
  <si>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</si>
  <si>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</si>
  <si>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</si>
  <si>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</si>
  <si>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</si>
  <si>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</si>
  <si>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</si>
  <si>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</si>
  <si>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</si>
  <si>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</si>
  <si>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</si>
  <si>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</si>
  <si>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</si>
  <si>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</si>
  <si>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</si>
  <si>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</si>
  <si>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</si>
  <si>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</si>
  <si>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</si>
  <si>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</si>
  <si>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</si>
  <si>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</si>
  <si>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</si>
  <si>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</si>
  <si>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</si>
  <si>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</si>
  <si>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</si>
  <si>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</si>
  <si>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</si>
  <si>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</si>
  <si>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</si>
  <si>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</si>
  <si>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</si>
  <si>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</si>
  <si>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</si>
  <si>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</si>
  <si>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</si>
  <si>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</si>
  <si>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</si>
  <si>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</si>
  <si>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</si>
  <si>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</si>
  <si>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</si>
  <si>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</si>
  <si>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</si>
  <si>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</si>
  <si>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</si>
  <si>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</si>
  <si>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</si>
  <si>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</si>
  <si>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</si>
  <si>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</si>
  <si>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</si>
  <si>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</si>
  <si>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</si>
  <si>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</si>
  <si>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</si>
  <si>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</si>
  <si>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</si>
  <si>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</si>
  <si>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</si>
  <si>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</si>
  <si>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</si>
  <si>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</si>
  <si>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</si>
  <si>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</si>
  <si>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</si>
  <si>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</si>
  <si>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</si>
  <si>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</si>
  <si>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</si>
  <si>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</si>
  <si>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</si>
  <si>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</si>
  <si>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</si>
  <si>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</si>
  <si>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</si>
  <si>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</si>
  <si>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</si>
  <si>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</si>
  <si>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</si>
  <si>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</si>
  <si>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</si>
  <si>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</si>
  <si>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</si>
  <si>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</si>
  <si>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</si>
  <si>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</si>
  <si>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</si>
  <si>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</si>
  <si>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</si>
  <si>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</si>
  <si>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</si>
  <si>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</si>
  <si>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</si>
  <si>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</si>
  <si>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</si>
  <si>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</si>
  <si>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</si>
  <si>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</si>
  <si>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</si>
  <si>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</si>
  <si>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</si>
  <si>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</si>
  <si>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</si>
  <si>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</si>
  <si>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</si>
  <si>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</si>
  <si>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</si>
  <si>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</si>
  <si>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</si>
  <si>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</si>
  <si>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</si>
  <si>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</si>
  <si>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</si>
  <si>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</si>
  <si>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</si>
  <si>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</si>
  <si>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</si>
  <si>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</si>
  <si>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</si>
  <si>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</si>
  <si>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</si>
  <si>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</si>
  <si>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</si>
  <si>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</si>
  <si>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</si>
  <si>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</si>
  <si>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</si>
  <si>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</si>
  <si>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</si>
  <si>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</si>
  <si>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</si>
  <si>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</si>
  <si>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</si>
  <si>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</si>
  <si>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</si>
  <si>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</si>
  <si>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</si>
  <si>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</si>
  <si>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</si>
  <si>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</si>
  <si>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</si>
  <si>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</si>
  <si>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</si>
  <si>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</si>
  <si>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</si>
  <si>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</si>
  <si>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</si>
  <si>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</si>
  <si>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</si>
  <si>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</si>
  <si>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</si>
  <si>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</si>
  <si>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</si>
  <si>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</si>
  <si>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</si>
  <si>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</si>
  <si>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</si>
  <si>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</si>
  <si>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</si>
  <si>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</si>
  <si>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</si>
  <si>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</si>
  <si>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</si>
  <si>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</si>
  <si>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</si>
  <si>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</si>
  <si>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</si>
  <si>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</si>
  <si>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</si>
  <si>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</si>
  <si>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</si>
  <si>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</si>
  <si>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</si>
  <si>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</si>
  <si>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</si>
  <si>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</si>
  <si>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</si>
  <si>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</si>
  <si>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</si>
  <si>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</si>
  <si>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</si>
  <si>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</si>
  <si>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</si>
  <si>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</si>
  <si>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</si>
  <si>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</si>
  <si>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</si>
  <si>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</si>
  <si>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</si>
  <si>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</si>
  <si>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</si>
  <si>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</si>
  <si>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</si>
  <si>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</si>
  <si>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</si>
  <si>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</si>
  <si>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</si>
  <si>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</si>
  <si>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</si>
  <si>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</si>
  <si>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</si>
  <si>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</si>
  <si>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</si>
  <si>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</si>
  <si>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</si>
  <si>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</si>
  <si>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</si>
  <si>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</si>
  <si>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</si>
  <si>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</si>
  <si>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</si>
  <si>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</si>
  <si>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</si>
  <si>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</si>
  <si>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</si>
  <si>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</si>
  <si>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</si>
  <si>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</si>
  <si>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</si>
  <si>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</si>
  <si>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</si>
  <si>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</si>
  <si>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</si>
  <si>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</si>
  <si>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</si>
  <si>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</si>
  <si>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</si>
  <si>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</si>
  <si>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</si>
  <si>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</si>
  <si>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</si>
  <si>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</si>
  <si>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</si>
  <si>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</si>
  <si>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</si>
  <si>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</si>
  <si>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</si>
  <si>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</si>
  <si>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</si>
  <si>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</si>
  <si>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</si>
  <si>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</si>
  <si>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</si>
  <si>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</si>
  <si>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</si>
  <si>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</si>
  <si>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</si>
  <si>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</si>
  <si>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</si>
  <si>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</si>
  <si>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</si>
  <si>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</si>
  <si>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</si>
  <si>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</si>
  <si>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</si>
  <si>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</si>
  <si>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</si>
  <si>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</si>
  <si>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</si>
  <si>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</si>
  <si>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</si>
  <si>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</si>
  <si>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</si>
  <si>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</si>
  <si>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</si>
  <si>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</si>
  <si>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</si>
  <si>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</si>
  <si>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</si>
  <si>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</si>
  <si>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</si>
  <si>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</si>
  <si>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</si>
  <si>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</si>
  <si>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</si>
  <si>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</si>
  <si>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</si>
  <si>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</si>
  <si>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</si>
  <si>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</si>
  <si>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</si>
  <si>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</si>
  <si>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</si>
  <si>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</si>
  <si>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</si>
  <si>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</si>
  <si>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</si>
  <si>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</si>
  <si>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</si>
  <si>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</si>
  <si>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</si>
  <si>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</si>
  <si>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</si>
  <si>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</si>
  <si>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</si>
  <si>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</si>
  <si>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</si>
  <si>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</si>
  <si>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</si>
  <si>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</si>
  <si>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</si>
  <si>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</si>
  <si>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</si>
  <si>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</si>
  <si>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</si>
  <si>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</si>
  <si>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</si>
  <si>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</si>
  <si>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</si>
  <si>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</si>
  <si>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</si>
  <si>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</si>
  <si>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</si>
  <si>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</si>
  <si>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</si>
  <si>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</si>
  <si>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</si>
  <si>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</si>
  <si>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</si>
  <si>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</si>
  <si>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</si>
  <si>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</si>
  <si>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</si>
  <si>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</si>
  <si>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</si>
  <si>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</si>
  <si>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</si>
  <si>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</si>
  <si>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</si>
  <si>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</si>
  <si>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</si>
  <si>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</si>
  <si>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</si>
  <si>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</si>
  <si>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</si>
  <si>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</si>
  <si>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</si>
  <si>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</si>
  <si>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</si>
  <si>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</si>
  <si>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</si>
  <si>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</si>
  <si>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</si>
  <si>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</si>
  <si>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</si>
  <si>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</si>
  <si>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</si>
  <si>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</si>
  <si>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</si>
  <si>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</si>
  <si>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</si>
  <si>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</si>
  <si>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</si>
  <si>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</si>
  <si>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</si>
  <si>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</si>
  <si>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</si>
  <si>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</si>
  <si>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</si>
  <si>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</si>
  <si>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</si>
  <si>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</si>
  <si>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</si>
  <si>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</si>
  <si>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</si>
  <si>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</si>
  <si>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</si>
  <si>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</si>
  <si>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</si>
  <si>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</si>
  <si>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</si>
  <si>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</si>
  <si>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</si>
  <si>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</si>
  <si>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</si>
  <si>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</si>
  <si>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</si>
  <si>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</si>
  <si>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</si>
  <si>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</si>
  <si>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</si>
  <si>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</si>
  <si>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</si>
  <si>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</si>
  <si>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</si>
  <si>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</si>
  <si>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</si>
  <si>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</si>
  <si>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</si>
  <si>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</si>
  <si>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</si>
  <si>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</si>
  <si>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</si>
  <si>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</si>
  <si>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</si>
  <si>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</si>
  <si>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</si>
  <si>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</si>
  <si>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</si>
  <si>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</si>
  <si>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</si>
  <si>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</si>
  <si>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</si>
  <si>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</si>
  <si>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</si>
  <si>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</si>
  <si>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</si>
  <si>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</si>
  <si>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</si>
  <si>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</si>
  <si>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</si>
  <si>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</si>
  <si>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</si>
  <si>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</si>
  <si>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</si>
  <si>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</si>
  <si>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</si>
  <si>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</si>
  <si>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</si>
  <si>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</si>
  <si>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</si>
  <si>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</si>
  <si>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</si>
  <si>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</si>
  <si>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</si>
  <si>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</si>
  <si>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</si>
  <si>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</si>
  <si>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</si>
  <si>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</si>
  <si>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</si>
  <si>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</si>
  <si>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</si>
  <si>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</si>
  <si>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</si>
  <si>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</si>
  <si>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</si>
  <si>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</si>
  <si>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</si>
  <si>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</si>
  <si>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</si>
  <si>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</si>
  <si>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</si>
  <si>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</si>
  <si>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</si>
  <si>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</si>
  <si>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</si>
  <si>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</si>
  <si>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</si>
  <si>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</si>
  <si>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</si>
  <si>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</si>
  <si>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</si>
  <si>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</si>
  <si>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</si>
  <si>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</si>
  <si>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</si>
  <si>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</si>
  <si>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</si>
  <si>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</si>
  <si>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</si>
  <si>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</si>
  <si>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</si>
  <si>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</si>
  <si>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</si>
  <si>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</si>
  <si>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</si>
  <si>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</si>
  <si>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</si>
  <si>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</si>
  <si>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</si>
  <si>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</si>
  <si>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</si>
  <si>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</si>
  <si>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</si>
  <si>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</si>
  <si>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</si>
  <si>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</si>
  <si>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</si>
  <si>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</si>
  <si>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</si>
  <si>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</si>
  <si>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</si>
  <si>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</si>
  <si>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</si>
  <si>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</si>
  <si>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</si>
  <si>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</si>
  <si>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</si>
  <si>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</si>
  <si>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</si>
  <si>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</si>
  <si>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</si>
  <si>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</si>
  <si>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</si>
  <si>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</si>
  <si>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</si>
  <si>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</si>
  <si>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</si>
  <si>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</si>
  <si>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</si>
  <si>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</si>
  <si>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</si>
  <si>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</si>
  <si>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</si>
  <si>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</si>
  <si>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</si>
  <si>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</si>
  <si>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</si>
  <si>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</si>
  <si>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</si>
  <si>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</si>
  <si>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</si>
  <si>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</si>
  <si>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</si>
  <si>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</si>
  <si>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</si>
  <si>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</si>
  <si>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</si>
  <si>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</si>
  <si>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</si>
  <si>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</si>
  <si>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</si>
  <si>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</si>
  <si>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</si>
  <si>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</si>
  <si>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</si>
  <si>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</si>
  <si>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</si>
  <si>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</si>
  <si>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</si>
  <si>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</si>
  <si>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</si>
  <si>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</si>
  <si>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</si>
  <si>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</si>
  <si>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</si>
  <si>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</si>
  <si>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</si>
  <si>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</si>
  <si>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</si>
  <si>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</si>
  <si>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</si>
  <si>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</si>
  <si>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</si>
  <si>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</si>
  <si>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</si>
  <si>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</si>
  <si>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</si>
  <si>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</si>
  <si>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</si>
  <si>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</si>
  <si>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</si>
  <si>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</si>
  <si>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</si>
  <si>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</si>
  <si>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</si>
  <si>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</si>
  <si>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</si>
  <si>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</si>
  <si>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</si>
  <si>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</si>
  <si>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</si>
  <si>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</si>
  <si>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</si>
  <si>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</si>
  <si>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</si>
  <si>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</si>
  <si>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</si>
  <si>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</si>
  <si>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</si>
  <si>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</si>
  <si>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</si>
  <si>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</si>
  <si>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</si>
  <si>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</si>
  <si>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</si>
  <si>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</si>
  <si>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</si>
  <si>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</si>
  <si>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</si>
  <si>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</si>
  <si>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</si>
  <si>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</si>
  <si>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</si>
  <si>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</si>
  <si>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</si>
  <si>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</si>
  <si>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</si>
  <si>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</si>
  <si>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</si>
  <si>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</si>
  <si>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</si>
  <si>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</si>
  <si>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</si>
  <si>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</si>
  <si>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</si>
  <si>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</si>
  <si>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</si>
  <si>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</si>
  <si>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</si>
  <si>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</si>
  <si>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</si>
  <si>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</si>
  <si>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</si>
  <si>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</si>
  <si>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</si>
  <si>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</si>
  <si>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</si>
  <si>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</si>
  <si>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</si>
  <si>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</si>
  <si>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</si>
  <si>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</si>
  <si>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</si>
  <si>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</si>
  <si>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</si>
  <si>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</si>
  <si>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</si>
  <si>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</si>
  <si>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</si>
  <si>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</si>
  <si>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</si>
  <si>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</si>
  <si>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</si>
  <si>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</si>
  <si>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</si>
  <si>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</si>
  <si>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</si>
  <si>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</si>
  <si>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</si>
  <si>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</si>
  <si>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</si>
  <si>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</si>
  <si>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</si>
  <si>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</si>
  <si>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</si>
  <si>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</si>
  <si>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</si>
  <si>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</si>
  <si>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</si>
  <si>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</si>
  <si>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</si>
  <si>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</si>
  <si>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</si>
  <si>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</si>
  <si>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</si>
  <si>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</si>
  <si>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</si>
  <si>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</si>
  <si>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</si>
  <si>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</si>
  <si>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</si>
  <si>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</si>
  <si>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</si>
  <si>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</si>
  <si>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</si>
  <si>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</si>
  <si>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</si>
  <si>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</si>
  <si>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</si>
  <si>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</si>
  <si>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</si>
  <si>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</si>
  <si>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</si>
  <si>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</si>
  <si>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</si>
  <si>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</si>
  <si>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</si>
  <si>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</si>
  <si>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</si>
  <si>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</si>
  <si>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</si>
  <si>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</si>
  <si>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</si>
  <si>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</si>
  <si>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</si>
  <si>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</si>
  <si>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</si>
  <si>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</si>
  <si>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</si>
  <si>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</si>
  <si>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</si>
  <si>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</si>
  <si>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</si>
  <si>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</si>
  <si>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</si>
  <si>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</si>
  <si>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</si>
  <si>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</si>
  <si>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</si>
  <si>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</si>
  <si>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</si>
  <si>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</si>
  <si>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</si>
  <si>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</si>
  <si>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</si>
  <si>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</si>
  <si>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</si>
  <si>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</si>
  <si>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</si>
  <si>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</si>
  <si>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</si>
  <si>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</si>
  <si>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</si>
  <si>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</si>
  <si>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</si>
  <si>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</si>
  <si>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</si>
  <si>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</si>
  <si>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</si>
  <si>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</si>
  <si>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</si>
  <si>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</si>
  <si>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</si>
  <si>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</si>
  <si>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</si>
  <si>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</si>
  <si>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</si>
  <si>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</si>
  <si>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</si>
  <si>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</si>
  <si>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</si>
  <si>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</si>
  <si>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</si>
  <si>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</si>
  <si>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</si>
  <si>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</si>
  <si>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</si>
  <si>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</si>
  <si>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</si>
  <si>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</si>
  <si>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</si>
  <si>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</si>
  <si>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</si>
  <si>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</si>
  <si>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</si>
  <si>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</si>
  <si>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</si>
  <si>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</si>
  <si>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</si>
  <si>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</si>
  <si>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</si>
  <si>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</si>
  <si>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</si>
  <si>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</si>
  <si>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</si>
  <si>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</si>
  <si>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</si>
  <si>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</si>
  <si>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</si>
  <si>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</si>
  <si>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</si>
  <si>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</si>
  <si>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</si>
  <si>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</si>
  <si>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</si>
  <si>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</si>
  <si>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</si>
  <si>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</si>
  <si>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</si>
  <si>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</si>
  <si>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</si>
  <si>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</si>
  <si>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</si>
  <si>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</si>
  <si>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</si>
  <si>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</si>
  <si>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</si>
  <si>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</si>
  <si>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</si>
  <si>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</si>
  <si>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</si>
  <si>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</si>
  <si>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</si>
  <si>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</si>
  <si>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</si>
  <si>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</si>
  <si>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</si>
  <si>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</si>
  <si>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</si>
  <si>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</si>
  <si>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</si>
  <si>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</si>
  <si>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</si>
  <si>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</si>
  <si>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</si>
  <si>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</si>
  <si>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</si>
  <si>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</si>
  <si>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</si>
  <si>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</si>
  <si>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</si>
  <si>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</si>
  <si>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</si>
  <si>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</si>
  <si>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</si>
  <si>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</si>
  <si>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</si>
  <si>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</si>
  <si>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</si>
  <si>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</si>
  <si>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</si>
  <si>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</si>
  <si>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</si>
  <si>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</si>
  <si>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</si>
  <si>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</si>
  <si>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</si>
  <si>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</si>
  <si>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</si>
  <si>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</si>
  <si>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</si>
  <si>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</si>
  <si>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</si>
  <si>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</si>
  <si>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</si>
  <si>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</si>
  <si>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</si>
  <si>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</si>
  <si>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</si>
  <si>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</si>
  <si>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</si>
  <si>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</si>
  <si>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</si>
  <si>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</si>
  <si>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</si>
  <si>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</si>
  <si>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</si>
  <si>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</si>
  <si>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</si>
  <si>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</si>
  <si>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</si>
  <si>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</si>
  <si>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</si>
  <si>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</si>
  <si>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</si>
  <si>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</si>
  <si>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</si>
  <si>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</si>
  <si>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</si>
  <si>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</si>
  <si>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</si>
  <si>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</si>
  <si>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</si>
  <si>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</si>
  <si>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</si>
  <si>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</si>
  <si>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</si>
  <si>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</si>
  <si>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</si>
  <si>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</si>
  <si>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</si>
  <si>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</si>
  <si>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</si>
  <si>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</si>
  <si>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</si>
  <si>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</si>
  <si>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</si>
  <si>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</si>
  <si>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</si>
  <si>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</si>
  <si>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</si>
  <si>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</si>
  <si>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</si>
  <si>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</si>
  <si>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</si>
  <si>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</si>
  <si>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</si>
  <si>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</si>
  <si>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</si>
  <si>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</si>
  <si>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</si>
  <si>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</si>
  <si>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</si>
  <si>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</si>
  <si>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</si>
  <si>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</si>
  <si>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</si>
  <si>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</si>
  <si>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</si>
  <si>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</si>
  <si>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</si>
  <si>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</si>
  <si>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</si>
  <si>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</si>
  <si>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</si>
  <si>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</si>
  <si>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</si>
  <si>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</si>
  <si>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</si>
  <si>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</si>
  <si>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</si>
  <si>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</si>
  <si>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</si>
  <si>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</si>
  <si>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</si>
  <si>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</si>
  <si>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</si>
  <si>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</si>
  <si>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</si>
  <si>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</si>
  <si>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</si>
  <si>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</si>
  <si>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</si>
  <si>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</si>
  <si>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</si>
  <si>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</si>
  <si>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</si>
  <si>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</si>
  <si>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</si>
  <si>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</si>
  <si>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</si>
  <si>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</si>
  <si>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</si>
  <si>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</si>
  <si>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</si>
  <si>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</si>
  <si>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</si>
  <si>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</si>
  <si>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</si>
  <si>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</si>
  <si>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</si>
  <si>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</si>
  <si>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</si>
  <si>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</si>
  <si>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</si>
  <si>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</si>
  <si>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</si>
  <si>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</si>
  <si>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</si>
  <si>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</si>
  <si>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</si>
  <si>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</si>
  <si>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</si>
  <si>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</si>
  <si>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</si>
  <si>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</si>
  <si>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</si>
  <si>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</si>
  <si>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</si>
  <si>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</si>
  <si>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</si>
  <si>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</si>
  <si>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</si>
  <si>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</si>
  <si>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</si>
  <si>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</si>
  <si>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</si>
  <si>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</si>
  <si>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</si>
  <si>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</si>
  <si>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</si>
  <si>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</si>
  <si>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</si>
  <si>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</si>
  <si>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</si>
  <si>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</si>
  <si>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</si>
  <si>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</si>
  <si>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</si>
  <si>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</si>
  <si>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</si>
  <si>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</si>
  <si>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</si>
  <si>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</si>
  <si>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</si>
  <si>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</si>
  <si>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</si>
  <si>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</si>
  <si>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</si>
  <si>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</si>
  <si>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</si>
  <si>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</si>
  <si>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</si>
  <si>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</si>
  <si>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</si>
  <si>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</si>
  <si>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</si>
  <si>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</si>
  <si>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</si>
  <si>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</si>
  <si>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</si>
  <si>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</si>
  <si>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</si>
  <si>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</si>
  <si>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</si>
  <si>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</si>
  <si>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</si>
  <si>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</si>
  <si>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</si>
  <si>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</si>
  <si>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</si>
  <si>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</si>
  <si>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</si>
  <si>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</si>
  <si>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</si>
  <si>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</si>
  <si>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</si>
  <si>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</si>
  <si>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</si>
  <si>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</si>
  <si>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</si>
  <si>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</si>
  <si>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</si>
  <si>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</si>
  <si>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</si>
  <si>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</si>
  <si>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</si>
  <si>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</si>
  <si>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</si>
  <si>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</si>
  <si>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</si>
  <si>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</si>
  <si>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</si>
  <si>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</si>
  <si>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</si>
  <si>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</si>
  <si>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</si>
  <si>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</si>
  <si>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</si>
  <si>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</si>
  <si>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</si>
  <si>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</si>
  <si>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</si>
  <si>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</si>
  <si>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</si>
  <si>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</si>
  <si>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</si>
  <si>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</si>
  <si>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</si>
  <si>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</si>
  <si>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</si>
  <si>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</si>
  <si>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</si>
  <si>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</si>
  <si>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</si>
  <si>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</si>
  <si>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</si>
  <si>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</si>
  <si>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</si>
  <si>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</si>
  <si>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</si>
  <si>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</si>
  <si>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</si>
  <si>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</si>
  <si>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</si>
  <si>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</si>
  <si>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</si>
  <si>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</si>
  <si>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</si>
  <si>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</si>
  <si>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</si>
  <si>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</si>
  <si>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</si>
  <si>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</si>
  <si>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</si>
  <si>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</si>
  <si>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</si>
  <si>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</si>
  <si>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</si>
  <si>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</si>
  <si>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</si>
  <si>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</si>
  <si>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</si>
  <si>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</si>
  <si>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</si>
  <si>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</si>
  <si>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</si>
  <si>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</si>
  <si>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</si>
  <si>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</si>
  <si>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</si>
  <si>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</si>
  <si>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</si>
  <si>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</si>
  <si>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</si>
  <si>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</si>
  <si>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</si>
  <si>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</si>
  <si>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</si>
  <si>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</si>
  <si>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</si>
  <si>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</si>
  <si>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</si>
  <si>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</si>
  <si>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</si>
  <si>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</si>
  <si>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</si>
  <si>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</si>
  <si>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</si>
  <si>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</si>
  <si>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</si>
  <si>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</si>
  <si>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</si>
  <si>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</si>
  <si>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</si>
  <si>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</si>
  <si>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</si>
  <si>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</si>
  <si>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</si>
  <si>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</si>
  <si>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</si>
  <si>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</si>
  <si>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</si>
  <si>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</si>
  <si>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</si>
  <si>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</si>
  <si>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</si>
  <si>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</si>
  <si>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</si>
  <si>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</si>
  <si>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</si>
  <si>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</si>
  <si>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</si>
  <si>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</si>
  <si>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</si>
  <si>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</si>
  <si>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</si>
  <si>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</si>
  <si>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</si>
  <si>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</si>
  <si>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</si>
  <si>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</si>
  <si>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</si>
  <si>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</si>
  <si>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</si>
  <si>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</si>
  <si>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</si>
  <si>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</si>
  <si>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</si>
  <si>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</si>
  <si>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</si>
  <si>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</si>
  <si>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</si>
  <si>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</si>
  <si>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</si>
  <si>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</si>
  <si>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</si>
  <si>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</si>
  <si>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</si>
  <si>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</si>
  <si>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</si>
  <si>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</si>
  <si>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</si>
  <si>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</si>
  <si>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</si>
  <si>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</si>
  <si>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</si>
  <si>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</si>
  <si>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</si>
  <si>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</si>
  <si>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</si>
  <si>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</si>
  <si>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</si>
  <si>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</si>
  <si>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</si>
  <si>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</si>
  <si>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</si>
  <si>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</si>
  <si>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</si>
  <si>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</si>
  <si>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</si>
  <si>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</si>
  <si>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</si>
  <si>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</si>
  <si>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</si>
  <si>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</si>
  <si>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</si>
  <si>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</si>
  <si>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</si>
  <si>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</si>
  <si>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</si>
  <si>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</si>
  <si>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</si>
  <si>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</si>
  <si>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</si>
  <si>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</si>
  <si>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</si>
  <si>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</si>
  <si>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</si>
  <si>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</si>
  <si>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</si>
  <si>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</si>
  <si>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</si>
  <si>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</si>
  <si>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</si>
  <si>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</si>
  <si>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</si>
  <si>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</si>
  <si>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</si>
  <si>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</si>
  <si>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</si>
  <si>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</si>
  <si>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</si>
  <si>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</si>
  <si>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</si>
  <si>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</si>
  <si>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</si>
  <si>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</si>
  <si>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</si>
  <si>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</si>
  <si>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</si>
  <si>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</si>
  <si>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</si>
  <si>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</si>
  <si>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</si>
  <si>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</si>
  <si>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</si>
  <si>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</si>
  <si>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</si>
  <si>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</si>
  <si>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</si>
  <si>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</si>
  <si>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</si>
  <si>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</si>
  <si>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</si>
  <si>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</si>
  <si>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</si>
  <si>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</si>
  <si>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</si>
  <si>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</si>
  <si>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</si>
  <si>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</si>
  <si>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</si>
  <si>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</si>
  <si>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</si>
  <si>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</si>
  <si>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</si>
  <si>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</si>
  <si>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</si>
  <si>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</si>
  <si>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</si>
  <si>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</si>
  <si>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</si>
  <si>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</si>
  <si>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</si>
  <si>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</si>
  <si>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</si>
  <si>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</si>
  <si>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</si>
  <si>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</si>
  <si>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</si>
  <si>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</si>
  <si>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</si>
  <si>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</si>
  <si>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</si>
  <si>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</si>
  <si>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</si>
  <si>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</si>
  <si>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</si>
  <si>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</si>
  <si>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</si>
  <si>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</si>
  <si>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</si>
  <si>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</si>
  <si>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</si>
  <si>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</si>
  <si>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</si>
  <si>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</si>
  <si>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</si>
  <si>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</si>
  <si>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</si>
  <si>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</si>
  <si>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</si>
  <si>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</si>
  <si>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</si>
  <si>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</si>
  <si>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</si>
  <si>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</si>
  <si>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</si>
  <si>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</si>
  <si>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</si>
  <si>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</si>
  <si>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</si>
  <si>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</si>
  <si>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</si>
  <si>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</si>
  <si>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</si>
  <si>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</si>
  <si>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</si>
  <si>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</si>
  <si>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</si>
  <si>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</si>
  <si>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</si>
  <si>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</si>
  <si>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</si>
  <si>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</si>
  <si>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</si>
  <si>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</si>
  <si>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</si>
  <si>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</si>
  <si>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</si>
  <si>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</si>
  <si>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</si>
  <si>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</si>
  <si>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</si>
  <si>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</si>
  <si>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</si>
  <si>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</si>
  <si>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</si>
  <si>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</si>
  <si>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</si>
  <si>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</si>
  <si>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</si>
  <si>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</si>
  <si>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</si>
  <si>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</si>
  <si>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</si>
  <si>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</si>
  <si>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</si>
  <si>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</si>
  <si>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</si>
  <si>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</si>
  <si>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</si>
  <si>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</si>
  <si>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</si>
  <si>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</si>
  <si>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</si>
  <si>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</si>
  <si>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</si>
  <si>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</si>
  <si>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</si>
  <si>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</si>
  <si>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</si>
  <si>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</si>
  <si>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</si>
  <si>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</si>
  <si>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</si>
  <si>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</si>
  <si>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</si>
  <si>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</si>
  <si>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</si>
  <si>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</si>
  <si>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</si>
  <si>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</si>
  <si>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</si>
  <si>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</si>
  <si>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</si>
  <si>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</si>
  <si>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</si>
  <si>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</si>
  <si>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</si>
  <si>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</si>
  <si>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</si>
  <si>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</si>
  <si>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</si>
  <si>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</si>
  <si>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</si>
  <si>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</si>
  <si>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</si>
  <si>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</si>
  <si>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</si>
  <si>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</si>
  <si>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</si>
  <si>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</si>
  <si>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</si>
  <si>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</si>
  <si>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</si>
  <si>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</si>
  <si>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</si>
  <si>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</si>
  <si>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</si>
  <si>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</si>
  <si>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</si>
  <si>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</si>
  <si>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</si>
  <si>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</si>
  <si>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</si>
  <si>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</si>
  <si>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</si>
  <si>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</si>
  <si>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</si>
  <si>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</si>
  <si>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</si>
  <si>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</si>
  <si>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</si>
  <si>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</si>
  <si>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</si>
  <si>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</si>
  <si>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</si>
  <si>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</si>
  <si>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</si>
  <si>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</si>
  <si>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</si>
  <si>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</si>
  <si>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</si>
  <si>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</si>
  <si>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</si>
  <si>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</si>
  <si>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</si>
  <si>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</si>
  <si>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</si>
  <si>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</si>
  <si>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</si>
  <si>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</si>
  <si>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</si>
  <si>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</si>
  <si>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</si>
  <si>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</si>
  <si>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</si>
  <si>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</si>
  <si>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</si>
  <si>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</si>
  <si>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</si>
  <si>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</si>
  <si>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</si>
  <si>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</si>
  <si>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</si>
  <si>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</si>
  <si>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</si>
  <si>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</si>
  <si>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</si>
  <si>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</si>
  <si>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</si>
  <si>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</si>
  <si>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</si>
  <si>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</si>
  <si>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</si>
  <si>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</si>
  <si>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</si>
  <si>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</si>
  <si>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</si>
  <si>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</si>
  <si>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</si>
  <si>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</si>
  <si>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</si>
  <si>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</si>
  <si>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</si>
  <si>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</si>
  <si>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</si>
  <si>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</si>
  <si>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</si>
  <si>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</si>
  <si>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</si>
  <si>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</si>
  <si>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</si>
  <si>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</si>
  <si>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</si>
  <si>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</si>
  <si>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</si>
  <si>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</si>
  <si>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</si>
  <si>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</si>
  <si>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</si>
  <si>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</si>
  <si>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</si>
  <si>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</si>
  <si>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</si>
  <si>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</si>
  <si>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</si>
  <si>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</si>
  <si>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</si>
  <si>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</si>
  <si>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</si>
  <si>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</si>
  <si>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</si>
  <si>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</si>
  <si>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</si>
  <si>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</si>
  <si>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</si>
  <si>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</si>
  <si>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</si>
  <si>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</si>
  <si>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</si>
  <si>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</si>
  <si>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</si>
  <si>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</si>
  <si>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</si>
  <si>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</si>
  <si>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</si>
  <si>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</si>
  <si>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</si>
  <si>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</si>
  <si>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</si>
  <si>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</si>
  <si>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</si>
  <si>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</si>
  <si>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</si>
  <si>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</si>
  <si>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</si>
  <si>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</si>
  <si>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</si>
  <si>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</si>
  <si>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</si>
  <si>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</si>
  <si>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</si>
  <si>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</si>
  <si>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</si>
  <si>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</si>
  <si>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</si>
  <si>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</si>
  <si>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</si>
  <si>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</si>
  <si>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</si>
  <si>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</si>
  <si>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</si>
  <si>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</si>
  <si>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</si>
  <si>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</si>
  <si>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</si>
  <si>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</si>
  <si>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</si>
  <si>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</si>
  <si>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</si>
  <si>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</si>
  <si>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</si>
  <si>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</si>
  <si>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</si>
  <si>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</si>
  <si>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</si>
  <si>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</si>
  <si>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</si>
  <si>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</si>
  <si>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</si>
  <si>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</si>
  <si>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</si>
  <si>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</si>
  <si>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</si>
  <si>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</si>
  <si>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</si>
  <si>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</si>
  <si>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</si>
  <si>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</si>
  <si>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</si>
  <si>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</si>
  <si>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</si>
  <si>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</si>
  <si>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</si>
  <si>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</si>
  <si>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</si>
  <si>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</si>
  <si>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</si>
  <si>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</si>
  <si>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</si>
  <si>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</si>
  <si>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</si>
  <si>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</si>
  <si>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</si>
  <si>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</si>
  <si>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</si>
  <si>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</si>
  <si>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</si>
  <si>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</si>
  <si>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</si>
  <si>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</si>
  <si>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</si>
  <si>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</si>
  <si>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</si>
  <si>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</si>
  <si>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</si>
  <si>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</si>
  <si>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</si>
  <si>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</si>
  <si>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</si>
  <si>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</si>
  <si>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</si>
  <si>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</si>
  <si>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</si>
  <si>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</si>
  <si>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</si>
  <si>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</si>
  <si>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</si>
  <si>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</si>
  <si>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</si>
  <si>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</si>
  <si>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</si>
  <si>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</si>
  <si>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</si>
  <si>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</si>
  <si>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</si>
  <si>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</si>
  <si>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</si>
  <si>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</si>
  <si>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</si>
  <si>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</si>
  <si>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</si>
  <si>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</si>
  <si>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</si>
  <si>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</si>
  <si>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</si>
  <si>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</si>
  <si>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</si>
  <si>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</si>
  <si>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</si>
  <si>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</si>
  <si>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</si>
  <si>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</si>
  <si>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</si>
  <si>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</si>
  <si>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</si>
  <si>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</si>
  <si>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</si>
  <si>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</si>
  <si>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</si>
  <si>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</si>
  <si>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</si>
  <si>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</si>
  <si>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</si>
  <si>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</si>
  <si>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</si>
  <si>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</si>
  <si>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</si>
  <si>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</si>
  <si>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</si>
  <si>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</si>
  <si>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</si>
  <si>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</si>
  <si>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</si>
  <si>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</si>
  <si>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</si>
  <si>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</si>
  <si>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</si>
  <si>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</si>
  <si>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</si>
  <si>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</si>
  <si>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</si>
  <si>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</si>
  <si>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</si>
  <si>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</si>
  <si>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</si>
  <si>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</si>
  <si>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</si>
  <si>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</si>
  <si>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</si>
  <si>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</si>
  <si>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</si>
  <si>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</si>
  <si>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</si>
  <si>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</si>
  <si>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</si>
  <si>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</si>
  <si>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</si>
  <si>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</si>
  <si>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</si>
  <si>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</si>
  <si>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</si>
  <si>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</si>
  <si>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</si>
  <si>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</si>
  <si>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</si>
  <si>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</si>
  <si>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</si>
  <si>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</si>
  <si>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</si>
  <si>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</si>
  <si>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</si>
  <si>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</si>
  <si>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</si>
  <si>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</si>
  <si>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</si>
  <si>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</si>
  <si>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</si>
  <si>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</si>
  <si>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</si>
  <si>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</si>
  <si>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</si>
  <si>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</si>
  <si>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</si>
  <si>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</si>
  <si>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</si>
  <si>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</si>
  <si>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</si>
  <si>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</si>
  <si>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</si>
  <si>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</si>
  <si>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</si>
  <si>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</si>
  <si>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</si>
  <si>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</si>
  <si>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</si>
  <si>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</si>
  <si>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</si>
  <si>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</si>
  <si>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</si>
  <si>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</si>
  <si>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</si>
  <si>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</si>
  <si>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</si>
  <si>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</si>
  <si>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</si>
  <si>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</si>
  <si>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</si>
  <si>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</si>
  <si>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</si>
  <si>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</si>
  <si>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</si>
  <si>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</si>
  <si>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</si>
  <si>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</si>
  <si>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</si>
  <si>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</si>
  <si>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</si>
  <si>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</si>
  <si>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</si>
  <si>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</si>
  <si>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</si>
  <si>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</si>
  <si>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</si>
  <si>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</si>
  <si>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</si>
  <si>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</si>
  <si>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</si>
  <si>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</si>
  <si>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</si>
  <si>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</si>
  <si>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</si>
  <si>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</si>
  <si>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</si>
  <si>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</si>
  <si>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</si>
  <si>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</si>
  <si>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</si>
  <si>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</si>
  <si>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</si>
  <si>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</si>
  <si>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</si>
  <si>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</si>
  <si>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</si>
  <si>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</si>
  <si>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</si>
  <si>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</si>
  <si>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</si>
  <si>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</si>
  <si>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</si>
  <si>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</si>
  <si>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</si>
  <si>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</si>
  <si>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</si>
  <si>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</si>
  <si>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</si>
  <si>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</si>
  <si>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</si>
  <si>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</si>
  <si>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</si>
  <si>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</si>
  <si>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</si>
  <si>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</si>
  <si>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</si>
  <si>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</si>
  <si>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</si>
  <si>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</si>
  <si>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</si>
  <si>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</si>
  <si>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</si>
  <si>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</si>
  <si>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</si>
  <si>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</si>
  <si>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</si>
  <si>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</si>
  <si>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</si>
  <si>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</si>
  <si>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</si>
  <si>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</si>
  <si>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</si>
  <si>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</si>
  <si>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</si>
  <si>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</si>
  <si>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</si>
  <si>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</si>
  <si>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</si>
  <si>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</si>
  <si>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</si>
  <si>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</si>
  <si>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</si>
  <si>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</si>
  <si>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</si>
  <si>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</si>
  <si>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</si>
  <si>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</si>
  <si>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</si>
  <si>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</si>
  <si>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</si>
  <si>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</si>
  <si>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</si>
  <si>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</si>
  <si>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</si>
  <si>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</si>
  <si>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</si>
  <si>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</si>
  <si>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</si>
  <si>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</si>
  <si>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</si>
  <si>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</si>
  <si>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</si>
  <si>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</si>
  <si>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</si>
  <si>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</si>
  <si>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</si>
  <si>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</si>
  <si>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</si>
  <si>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</si>
  <si>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</si>
  <si>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</si>
  <si>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</si>
  <si>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</si>
  <si>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</si>
  <si>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</si>
  <si>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</si>
  <si>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</si>
  <si>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</si>
  <si>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</si>
  <si>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</si>
  <si>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</si>
  <si>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</si>
  <si>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</si>
  <si>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</si>
  <si>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</si>
  <si>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</si>
  <si>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</si>
  <si>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</si>
  <si>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</si>
  <si>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</si>
  <si>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</si>
  <si>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</si>
  <si>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</si>
  <si>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</si>
  <si>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</si>
  <si>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</si>
  <si>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</si>
  <si>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</si>
  <si>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</si>
  <si>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</si>
  <si>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</si>
  <si>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</si>
  <si>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</si>
  <si>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</si>
  <si>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</si>
  <si>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</si>
  <si>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</si>
  <si>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</si>
  <si>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</si>
  <si>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</si>
  <si>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</si>
  <si>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</si>
  <si>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</si>
  <si>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</si>
  <si>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</si>
  <si>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NO PCM </t>
  </si>
  <si>
    <t xml:space="preserve">2025-11-15 13:24:45
</t>
  </si>
  <si>
    <t>90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</si>
  <si>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</si>
  <si>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</si>
  <si>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</si>
  <si>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</si>
  <si>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</si>
  <si>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PCM-20251115-00001417</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</si>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</sst>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313.6316900462989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0.20106504629802657</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0.14584513888985384</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45976.580115972225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45976.580115972225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45976.580115972225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45976.580115972225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45976.580115972225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45976.580115972225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45976.580115972225</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45976.580115972225</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45976.580115972225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45976.580115972225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45976.580115972225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45976.580115972225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45976.580115972225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45976.580115972225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45976.580115972225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45976.580115972225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45976.580115972225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45976.580115972225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45976.580115972225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45976.580115972225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45976.580115972225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45976.580115972225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45976.580115972225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45976.580115972225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45976.580115972225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45976.580115972225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45976.580115972225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45976.580115972225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45976.580115972225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45976.580115972225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45976.580115972225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45976.580115972225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45976.580115972225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45976.580115972225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45976.580115972225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45976.580115972225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45976.580115972225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45976.580115972225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45976.580115972225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45976.580115972225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45976.580115972225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45976.580115972225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45976.580115972225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45976.580115972225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45976.580115972225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45976.580115972225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45976.580115972225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45976.580115972225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45976.580115972225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45976.580115972225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45976.580115972225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45976.580115972225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45976.580115972225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45976.580115972225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45976.580115972225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45976.580115972225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45976.580115972225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45976.580115972225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45976.580115972225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45976.580115972225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45976.580115972225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45976.580115972225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45976.580115972225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45976.580115972225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45976.580115972225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45976.580115972225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45976.580115972225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45976.580115972225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45976.580115972225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45976.580115972225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45976.580115972225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45976.580115972225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45976.580115972225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45976.580115972225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45976.580115972225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45976.580115972225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45976.580115972225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45976.580115972225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45976.580115972225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45976.580115972225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45976.580115972225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45976.580115972225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45976.580115972225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45976.580115972225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45976.580115972225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45976.580115972225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45976.580115972225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45976.580115972225</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151.58027800926357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0.14377337963378523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1</v>
      </c>
      <c r="D5" s="158" t="s">
        <v>27907</v>
      </c>
      <c r="E5" s="103" t="s">
        <v>39021</v>
      </c>
      <c r="F5" s="104"/>
      <c r="G5" s="105">
        <f ca="1">IFERROR(NOW()-F5,"-")</f>
        <v>45976.580115972225</v>
      </c>
      <c r="H5" s="157" t="s">
        <v>39113</v>
      </c>
      <c r="I5" s="18" t="str">
        <f>IFERROR(VLOOKUP(D5,DB!A:F,6,0),"")</f>
        <v>SCECO-Rental-Genset</v>
      </c>
      <c r="J5" s="18" t="str">
        <f>IFERROR(VLOOKUP(D5,DB!A:G,7,0),"")</f>
        <v>In progress</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45976.580115972225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45976.580115972225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45976.580115972225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45976.580115972225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45976.580115972225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45976.580115972225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45976.580115972225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45976.580115972225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45976.580115972225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45976.580115972225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45976.580115972225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45976.580115972225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45976.580115972225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45976.580115972225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45976.580115972225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45976.580115972225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45976.580115972225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45976.580115972225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45976.580115972225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45976.580115972225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45976.580115972225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45976.580115972225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45976.580115972225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45976.580115972225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45976.580115972225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45976.580115972225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ca="1">IFERROR(NOW()-F32,"-")</f>
        <v>45976.580115972225</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45976.580115972225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45976.580115972225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45976.580115972225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45976.580115972225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45976.580115972225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45976.580115972225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45976.580115972225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45976.580115972225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45976.580115972225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45976.580115972225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45976.580115972225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45976.580115972225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45976.580115972225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45976.580115972225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45976.580115972225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45976.580115972225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45976.580115972225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45976.580115972225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45976.580115972225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45976.580115972225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45976.580115972225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45976.580115972225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45976.580115972225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45976.580115972225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45976.580115972225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45976.580115972225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45976.580115972225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45976.580115972225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45976.580115972225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45976.580115972225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45976.580115972225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45976.580115972225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45976.580115972225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45976.580115972225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45976.580115972225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45976.580115972225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45976.580115972225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45976.580115972225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45976.580115972225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45976.580115972225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45976.580115972225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45976.580115972225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45976.580115972225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45976.580115972225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45976.580115972225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45976.580115972225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45976.580115972225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45976.580115972225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45976.580115972225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45976.580115972225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45976.580115972225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45976.580115972225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45976.580115972225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45976.580115972225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45976.580115972225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45976.580115972225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45976.580115972225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45976.580115972225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45976.580115972225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45976.580115972225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45976.580115972225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45976.580115972225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45976.580115972225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45976.580115972225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45976.580115972225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45976.580115972225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45976.580115972225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45976.580115972225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45976.580115972225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45976.580115972225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45976.580115972225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45976.580115972225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45976.580115972225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45976.580115972225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45976.580115972225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45976.580115972225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45976.580115972225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45976.580115972225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45976.580115972225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45976.580115972225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45976.580115972225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45976.580115972225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45976.580115972225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45976.580115972225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45976.580115972225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45976.580115972225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45976.580115972225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45976.580115972225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45976.580115972225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45976.580115972225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45976.580115972225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45976.580115972225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45976.580115972225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45976.580115972225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45976.580115972225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45976.580115972225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45976.580115972225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45976.580115972225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45976.580115972225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45976.580115972225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45976.580115972225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45976.580115972225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45976.580115972225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45976.580115972225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45976.580115972225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45976.580115972225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45976.580115972225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45976.580115972225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45976.580115972225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45976.580115972225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45976.580115972225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45976.580115972225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45976.580115972225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45976.580115972225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45976.580115972225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45976.580115972225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45976.580115972225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45976.580115972225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45976.580115972225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45976.580115972225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45976.580115972225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45976.580115972225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45976.580115972225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45976.580115972225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45976.580115972225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45976.580115972225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45976.580115972225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45976.580115972225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45976.580115972225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45976.580115972225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45976.580115972225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45976.580115972225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45976.580115972225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45976.580115972225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45976.580115972225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45976.580115972225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45976.580115972225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45976.580115972225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45976.580115972225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45976.580115972225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45976.580115972225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45976.580115972225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45976.580115972225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45976.580115972225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45976.580115972225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45976.580115972225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45976.580115972225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45976.580115972225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45976.580115972225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45976.580115972225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45976.580115972225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45976.580115972225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45976.580115972225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45976.580115972225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45976.580115972225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45976.580115972225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45976.580115972225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45976.580115972225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45976.580115972225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45976.580115972225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45976.580115972225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45976.580115972225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45976.580115972225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45976.580115972225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45976.580115972225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45976.580115972225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45976.580115972225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45976.580115972225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45976.580115972225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45976.580115972225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45976.580115972225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45976.580115972225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45976.580115972225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45976.580115972225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45976.580115972225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45976.580115972225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45976.580115972225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45976.580115972225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45976.580115972225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45976.580115972225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45976.580115972225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45976.580115972225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45976.580115972225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45976.580115972225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45976.580115972225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45976.580115972225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45976.580115972225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45976.580115972225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45976.580115972225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45976.580115972225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45976.580115972225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45976.580115972225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45976.580115972225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45976.580115972225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45976.580115972225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45976.580115972225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45976.580115972225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45976.580115972225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45976.580115972225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45976.580115972225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45976.580115972225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45976.580115972225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45976.580115972225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45976.580115972225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45976.580115972225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45976.580115972225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45976.580115972225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45976.580115972225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45976.580115972225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45976.580115972225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45976.580115972225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45976.580115972225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45976.580115972225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45976.580115972225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45976.580115972225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45976.580115972225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45976.580115972225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45976.580115972225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45976.580115972225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45976.580115972225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45976.580115972225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45976.580115972225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45976.580115972225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45976.580115972225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45976.580115972225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45976.580115972225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45976.580115972225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45976.580115972225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45976.580115972225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45976.580115972225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45976.580115972225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45976.580115972225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45976.580115972225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45976.580115972225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45976.580115972225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45976.580115972225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45976.580115972225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45976.580115972225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45976.580115972225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45976.580115972225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45976.580115972225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45976.580115972225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45976.580115972225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45976.580115972225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45976.580115972225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45976.580115972225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45976.580115972225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45976.580115972225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45976.580115972225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45976.580115972225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45976.580115972225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45976.580115972225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45976.580115972225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45976.580115972225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45976.580115972225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45976.580115972225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45976.580115972225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45976.580115972225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45976.580115972225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45976.580115972225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45976.580115972225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45976.580115972225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45976.580115972225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45976.580115972225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45976.580115972225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45976.580115972225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45976.580115972225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45976.580115972225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45976.580115972225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45976.580115972225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45976.580115972225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45976.580115972225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45976.580115972225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45976.580115972225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45976.580115972225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45976.580115972225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45976.580115972225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45976.580115972225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45976.580115972225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45976.580115972225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45976.580115972225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45976.580115972225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45976.580115972225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45976.580115972225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45976.580115972225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45976.580115972225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45976.580115972225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45976.580115972225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45976.580115972225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45976.580115972225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45976.580115972225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45976.580115972225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45976.580115972225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45976.580115972225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45976.580115972225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45976.580115972225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45976.580115972225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45976.580115972225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45976.580115972225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45976.580115972225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45976.580115972225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45976.580115972225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45976.580115972225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45976.580115972225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45976.580115972225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45976.580115972225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45976.580115972225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45976.580115972225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45976.580115972225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45976.580115972225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45976.580115972225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45976.580115972225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45976.580115972225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45976.580115972225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45976.580115972225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45976.580115972225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45976.580115972225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45976.580115972225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45976.580115972225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45976.580115972225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45976.580115972225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45976.580115972225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45976.580115972225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45976.580115972225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45976.580115972225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45976.580115972225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45976.580115972225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45976.580115972225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45976.580115972225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45976.580115972225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45976.580115972225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45976.580115972225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45976.580115972225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45976.580115972225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45976.580115972225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45976.580115972225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45976.580115972225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45976.580115972225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45976.580115972225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45976.580115972225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45976.580115972225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45976.580115972225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45976.580115972225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45976.580115972225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45976.580115972225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45976.580115972225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45976.580115972225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45976.580115972225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45976.580115972225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45976.580115972225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45976.580115972225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45976.580115972225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45976.580115972225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45976.580115972225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45976.580115972225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45976.580115972225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45976.580115972225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45976.580115972225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45976.580115972225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45976.580115972225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45976.580115972225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45976.580115972225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45976.580115972225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45976.580115972225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45976.580115972225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45976.580115972225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45976.580115972225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45976.580115972225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45976.580115972225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45976.580115972225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45976.580115972225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45976.580115972225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45976.580115972225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45976.580115972225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45976.580115972225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45976.580115972225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45976.580115972225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45976.580115972225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45976.580115972225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45976.580115972225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45976.580115972225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45976.580115972225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45976.580115972225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45976.580115972225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45976.580115972225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45976.580115972225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45976.580115972225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45976.580115972225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45976.580115972225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45976.580115972225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45976.580115972225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45976.580115972225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45976.580115972225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45976.580115972225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45976.580115972225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45976.580115972225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45976.580115972225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45976.580115972225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45976.580115972225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45976.580115972225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45976.580115972225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45976.580115972225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45976.580115972225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45976.580115972225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45976.580115972225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45976.580115972225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45976.580115972225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45976.580115972225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45976.580115972225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45976.580115972225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45976.580115972225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45976.580115972225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45976.580115972225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45976.580115972225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45976.580115972225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45976.580115972225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45976.580115972225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45976.580115972225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45976.580115972225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45976.580115972225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45976.580115972225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45976.580115972225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45976.580115972225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45976.580115972225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45976.580115972225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45976.580115972225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45976.580115972225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45976.580115972225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45976.580115972225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45976.580115972225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45976.580115972225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45976.580115972225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45976.580115972225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45976.580115972225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45976.580115972225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45976.580115972225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45976.580115972225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45976.580115972225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45976.580115972225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45976.580115972225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45976.580115972225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45976.580115972225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45976.580115972225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45976.580115972225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45976.580115972225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45976.580115972225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45976.580115972225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45976.580115972225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45976.580115972225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45976.580115972225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45976.580115972225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45976.580115972225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45976.580115972225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45976.580115972225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45976.580115972225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45976.580115972225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45976.580115972225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45976.580115972225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45976.580115972225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45976.580115972225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45976.580115972225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45976.580115972225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45976.580115972225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45976.580115972225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45976.580115972225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45976.580115972225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45976.580115972225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45976.580115972225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45976.580115972225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45976.580115972225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45976.580115972225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45976.580115972225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45976.580115972225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45976.580115972225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45976.580115972225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45976.580115972225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45976.580115972225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45976.580115972225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45976.580115972225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45976.580115972225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45976.580115972225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45976.580115972225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45976.580115972225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45976.580115972225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45976.580115972225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45976.580115972225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45976.580115972225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45976.580115972225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45976.580115972225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45976.580115972225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45976.580115972225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45976.580115972225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45976.580115972225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45976.580115972225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45976.580115972225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45976.580115972225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45976.580115972225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45976.580115972225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45976.580115972225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45976.580115972225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45976.580115972225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45976.580115972225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45976.580115972225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45976.580115972225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45976.580115972225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45976.580115972225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45976.580115972225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45976.580115972225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45976.580115972225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45976.580115972225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45976.580115972225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45976.580115972225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45976.580115972225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45976.580115972225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45976.580115972225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45976.580115972225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45976.580115972225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45976.580115972225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45976.580115972225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45976.580115972225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45976.580115972225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45976.580115972225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45976.580115972225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45976.580115972225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45976.580115972225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45976.580115972225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45976.580115972225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45976.580115972225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45976.580115972225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45976.580115972225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45976.580115972225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45976.580115972225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45976.580115972225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45976.580115972225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45976.580115972225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45976.580115972225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45976.580115972225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45976.580115972225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45976.580115972225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45976.580115972225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45976.580115972225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45976.580115972225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45976.580115972225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45976.580115972225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45976.580115972225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45976.580115972225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45976.580115972225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45976.580115972225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45976.580115972225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45976.580115972225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45976.580115972225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45976.580115972225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45976.580115972225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45976.580115972225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45976.580115972225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45976.580115972225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45976.580115972225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45976.580115972225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45976.580115972225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45976.580115972225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45976.580115972225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45976.580115972225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45976.580115972225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45976.580115972225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45976.580115972225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45976.580115972225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45976.580115972225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45976.580115972225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45976.580115972225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45976.580115972225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45976.580115972225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45976.580115972225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45976.580115972225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45976.580115972225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45976.580115972225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45976.580115972225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45976.580115972225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45976.580115972225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45976.580115972225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45976.580115972225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45976.580115972225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45976.580115972225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45976.580115972225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45976.580115972225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45976.580115972225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45976.580115972225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45976.580115972225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45976.580115972225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45976.580115972225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45976.580115972225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45976.580115972225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45976.580115972225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45976.580115972225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45976.580115972225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45976.580115972225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45976.580115972225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45976.580115972225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45976.580115972225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45976.580115972225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45976.580115972225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45976.580115972225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45976.580115972225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45976.580115972225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45976.580115972225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45976.580115972225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45976.580115972225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45976.580115972225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45976.580115972225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45976.580115972225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45976.580115972225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45976.580115972225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45976.580115972225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45976.580115972225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45976.580115972225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45976.580115972225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45976.580115972225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45976.580115972225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45976.580115972225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45976.580115972225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45976.580115972225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45976.580115972225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45976.580115972225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45976.580115972225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45976.580115972225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45976.580115972225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45976.580115972225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45976.580115972225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45976.580115972225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45976.580115972225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45976.580115972225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45976.580115972225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45976.580115972225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45976.580115972225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45976.580115972225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45976.580115972225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45976.580115972225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45976.580115972225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45976.580115972225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45976.580115972225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45976.580115972225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45976.580115972225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45976.580115972225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45976.580115972225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45976.580115972225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45976.580115972225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45976.580115972225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45976.580115972225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45976.580115972225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45976.580115972225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45976.580115972225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45976.580115972225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45976.580115972225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45976.580115972225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45976.580115972225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45976.580115972225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45976.580115972225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45976.580115972225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45976.580115972225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45976.580115972225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45976.580115972225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45976.580115972225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45976.580115972225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45976.580115972225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45976.580115972225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45976.580115972225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45976.580115972225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45976.580115972225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45976.580115972225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45976.580115972225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45976.580115972225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45976.580115972225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45976.580115972225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45976.580115972225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45976.580115972225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45976.580115972225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45976.580115972225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45976.580115972225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45976.580115972225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45976.580115972225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45976.580115972225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45976.580115972225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45976.580115972225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45976.580115972225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45976.580115972225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45976.580115972225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45976.580115972225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45976.580115972225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45976.580115972225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45976.580115972225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45976.580115972225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45976.580115972225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45976.580115972225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45976.580115972225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45976.580115972225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45976.580115972225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45976.580115972225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45976.580115972225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45976.580115972225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45976.580115972225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45976.580115972225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45976.580115972225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45976.580115972225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45976.580115972225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45976.580115972225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45976.580115972225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45976.580115972225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45976.580115972225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45976.580115972225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45976.580115972225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45976.580115972225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45976.580115972225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45976.580115972225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45976.580115972225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45976.580115972225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45976.580115972225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45976.580115972225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45976.580115972225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45976.580115972225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45976.580115972225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45976.580115972225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45976.580115972225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45976.580115972225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45976.580115972225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45976.580115972225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45976.580115972225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45976.580115972225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45976.580115972225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45976.580115972225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45976.580115972225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45976.580115972225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45976.580115972225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45976.580115972225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45976.580115972225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45976.580115972225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45976.580115972225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45976.580115972225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45976.580115972225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45976.580115972225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45976.580115972225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45976.580115972225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45976.580115972225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45976.580115972225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45976.580115972225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45976.580115972225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45976.580115972225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45976.580115972225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45976.580115972225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45976.580115972225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45976.580115972225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45976.580115972225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45976.580115972225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45976.580115972225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45976.580115972225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45976.580115972225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45976.580115972225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45976.580115972225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45976.580115972225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45976.580115972225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45976.580115972225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45976.580115972225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45976.580115972225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45976.580115972225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45976.580115972225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45976.580115972225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45976.580115972225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45976.580115972225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45976.580115972225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45976.580115972225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45976.580115972225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45976.580115972225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45976.580115972225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45976.580115972225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45976.580115972225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45976.580115972225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45976.580115972225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45976.580115972225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45976.580115972225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45976.580115972225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45976.580115972225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45976.580115972225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45976.580115972225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45976.580115972225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45976.580115972225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45976.580115972225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45976.580115972225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45976.580115972225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45976.580115972225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45976.580115972225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45976.580115972225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45976.580115972225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45976.580115972225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45976.580115972225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45976.580115972225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45976.580115972225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45976.580115972225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45976.580115972225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45976.580115972225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45976.580115972225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45976.580115972225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45976.580115972225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45976.580115972225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45976.580115972225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45976.580115972225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45976.580115972225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45976.580115972225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45976.580115972225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45976.580115972225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45976.580115972225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45976.580115972225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45976.580115972225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45976.580115972225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45976.580115972225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45976.580115972225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45976.580115972225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45976.580115972225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45976.580115972225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45976.580115972225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45976.580115972225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45976.580115972225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45976.580115972225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45976.580115972225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45976.580115972225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45976.580115972225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45976.580115972225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45976.580115972225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45976.580115972225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45976.580115972225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45976.580115972225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45976.580115972225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45976.580115972225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45976.580115972225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45976.580115972225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45976.580115972225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45976.580115972225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45976.580115972225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45976.580115972225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45976.580115972225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45976.580115972225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45976.580115972225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45976.580115972225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45976.580115972225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45976.580115972225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45976.580115972225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45976.580115972225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45976.580115972225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45976.580115972225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45976.580115972225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45976.580115972225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45976.580115972225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45976.580115972225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45976.580115972225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45976.580115972225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45976.580115972225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45976.580115972225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45976.580115972225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45976.580115972225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45976.580115972225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45976.580115972225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45976.580115972225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45976.580115972225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45976.580115972225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45976.580115972225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45976.580115972225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45976.580115972225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45976.580115972225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45976.580115972225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45976.580115972225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45976.580115972225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45976.580115972225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45976.580115972225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45976.580115972225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45976.580115972225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45976.580115972225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45976.580115972225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45976.580115972225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45976.580115972225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45976.580115972225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45976.580115972225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45976.580115972225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45976.580115972225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45976.580115972225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45976.580115972225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45976.580115972225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45976.580115972225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45976.580115972225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45976.580115972225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45976.580115972225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45976.580115972225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45976.580115972225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45976.580115972225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45976.580115972225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45976.580115972225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45976.580115972225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45976.580115972225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45976.580115972225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45976.580115972225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45976.580115972225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45976.580115972225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45976.580115972225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45976.580115972225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45976.580115972225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45976.580115972225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45976.580115972225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45976.580115972225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45976.580115972225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45976.580115972225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45976.580115972225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45976.580115972225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45976.580115972225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45976.580115972225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45976.580115972225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45976.580115972225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45976.580115972225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45976.580115972225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45976.580115972225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45976.580115972225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45976.580115972225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45976.580115972225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45976.580115972225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45976.580115972225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45976.580115972225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45976.580115972225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45976.580115972225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45976.580115972225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45976.580115972225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45976.580115972225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45976.580115972225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45976.580115972225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45976.580115972225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45976.580115972225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45976.580115972225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45976.580115972225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45976.580115972225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45976.580115972225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45976.580115972225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45976.580115972225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45976.580115972225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45976.580115972225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45976.580115972225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45976.580115972225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45976.580115972225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45976.580115972225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45976.580115972225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45976.580115972225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45976.580115972225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45976.580115972225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45976.580115972225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45976.580115972225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45976.580115972225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45976.580115972225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45976.580115972225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45976.580115972225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45976.580115972225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45976.580115972225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45976.580115972225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45976.580115972225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45976.580115972225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45976.580115972225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45976.580115972225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45976.580115972225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45976.580115972225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45976.580115972225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45976.580115972225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45976.580115972225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45976.580115972225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45976.580115972225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45976.580115972225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45976.580115972225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45976.580115972225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45976.580115972225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45976.580115972225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45976.580115972225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45976.580115972225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45976.580115972225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45976.580115972225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45976.580115972225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45976.580115972225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45976.580115972225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45976.580115972225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45976.580115972225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45976.580115972225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45976.580115972225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45976.580115972225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45976.580115972225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45976.580115972225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45976.580115972225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45976.580115972225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45976.580115972225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45976.580115972225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45976.580115972225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45976.580115972225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45976.580115972225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45976.580115972225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45976.580115972225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45976.580115972225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273.09939837962884</v>
      </c>
      <c r="H2" s="96">
        <v>45703.474768518521</v>
      </c>
      <c r="I2" s="96" t="str">
        <f>IFERROR(VLOOKUP(D2,DB!A:F,6,0),"")</f>
        <v>SCECO</v>
      </c>
      <c r="J2" s="96" t="str">
        <f>IFERROR(VLOOKUP(D2,DB!A:G,7,0),"")</f>
        <v>Dead</v>
      </c>
      <c r="K2" s="98" t="s">
        <v>39116</v>
      </c>
      <c r="L2" s="92" t="str">
        <f>IFERROR(VLOOKUP(D2,DB!A:I,9,0),"")</f>
        <v>Latis</v>
      </c>
    </row>
    <row r="3" spans="1:16" ht="28.5" customHeight="1">
      <c r="A3" s="135" t="s">
        <v>39117</v>
      </c>
      <c r="B3" s="135" t="str">
        <f>IFERROR(VLOOKUP(D3,DB!A:K,11,0),"")</f>
        <v>R4</v>
      </c>
      <c r="C3" s="94">
        <v>2</v>
      </c>
      <c r="D3" s="92" t="s">
        <v>39118</v>
      </c>
      <c r="E3" s="95" t="s">
        <v>39021</v>
      </c>
      <c r="F3" s="96">
        <v>45976.452013888891</v>
      </c>
      <c r="G3" s="97">
        <f ca="1">IFERROR(NOW()-F3,"")</f>
        <v>0.12810208333394257</v>
      </c>
      <c r="H3" s="96">
        <v>45976.444687499999</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3</v>
      </c>
      <c r="D4" s="92" t="s">
        <v>29169</v>
      </c>
      <c r="E4" s="95" t="s">
        <v>39104</v>
      </c>
      <c r="F4" s="96">
        <v>45976.480543981481</v>
      </c>
      <c r="G4" s="97">
        <f ca="1">IFERROR(NOW()-F4,"")</f>
        <v>9.9571990744152572E-2</v>
      </c>
      <c r="H4" s="96">
        <v>45976.46675925926</v>
      </c>
      <c r="I4" s="135" t="str">
        <f>IFERROR(VLOOKUP(D4,DB!A:F,6,0),"")</f>
        <v>Generator-SG</v>
      </c>
      <c r="J4" s="135" t="str">
        <f>IFERROR(VLOOKUP(D4,DB!A:G,7,0),"")</f>
        <v>Vandalized</v>
      </c>
      <c r="K4" s="98" t="s">
        <v>39121</v>
      </c>
      <c r="L4" s="92" t="str">
        <f>IFERROR(VLOOKUP(D4,DB!A:I,9,0),"")</f>
        <v>Latis</v>
      </c>
    </row>
    <row r="5" spans="1:16" ht="15" customHeight="1">
      <c r="A5" s="135"/>
      <c r="B5" s="135" t="str">
        <f>IFERROR(VLOOKUP(D5,DB!A:K,11,0),"")</f>
        <v/>
      </c>
      <c r="C5" s="94"/>
      <c r="D5" s="92"/>
      <c r="E5" s="95"/>
      <c r="F5" s="96"/>
      <c r="G5" s="97">
        <f ca="1">IFERROR(NOW()-F5,"")</f>
        <v>45976.580115972225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45976.580115972225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45976.580115972225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45976.580115972225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45976.580115972225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45976.580115972225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45976.580115972225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45976.580115972225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45976.580115972225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45976.580115972225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45976.580115972225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45976.580115972225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45976.580115972225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45976.580115972225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45976.580115972225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45976.580115972225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45976.580115972225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45976.580115972225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45976.580115972225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45976.580115972225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45976.580115972225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45976.580115972225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45976.580115972225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45976.580115972225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45976.580115972225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45976.580115972225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45976.580115972225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45976.580115972225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45976.580115972225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45976.580115972225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45976.580115972225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45976.580115972225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45976.580115972225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45976.580115972225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45976.580115972225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45976.580115972225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45976.580115972225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45976.580115972225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45976.580115972225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45976.580115972225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45976.580115972225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45976.580115972225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45976.580115972225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45976.580115972225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45976.580115972225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45976.580115972225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45976.580115972225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45976.580115972225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45976.580115972225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45976.580115972225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45976.580115972225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45976.580115972225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45976.580115972225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45976.580115972225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45976.580115972225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45976.580115972225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45976.580115972225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45976.580115972225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45976.580115972225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45976.580115972225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45976.580115972225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45976.580115972225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45976.580115972225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45976.580115972225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45976.580115972225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45976.580115972225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45976.580115972225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45976.580115972225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45976.580115972225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45976.580115972225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45976.580115972225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45976.580115972225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45976.580115972225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45976.580115972225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45976.580115972225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45976.580115972225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45976.580115972225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45976.580115972225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45976.580115972225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45976.580115972225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45976.580115972225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45976.580115972225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45976.580115972225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45976.580115972225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45976.580115972225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45976.580115972225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45976.580115972225</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45976.580115972225</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84.748055787036719</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39104</v>
      </c>
      <c r="F3" s="38">
        <v>45926.188877314817</v>
      </c>
      <c r="G3" s="116">
        <f t="shared" ref="G3" ca="1" si="0">IFERROR(NOW()-F3,"")</f>
        <v>50.391238657408394</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39104</v>
      </c>
      <c r="F4" s="125">
        <v>45948.661111111112</v>
      </c>
      <c r="G4" s="126">
        <f t="shared" ref="G4" ca="1" si="1">IFERROR(NOW()-F4,"")</f>
        <v>27.919004861112626</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2</v>
      </c>
      <c r="D6" s="124" t="s">
        <v>33042</v>
      </c>
      <c r="E6" s="124" t="s">
        <v>39021</v>
      </c>
      <c r="F6" s="124"/>
      <c r="G6" s="126">
        <f t="shared" ref="G6:G47" ca="1" si="2">IFERROR(NOW()-F6,"")</f>
        <v>45976.580115972225</v>
      </c>
      <c r="H6" s="125">
        <v>45976.200335648151</v>
      </c>
      <c r="I6" s="124" t="str">
        <f>IFERROR(VLOOKUP(D6,DB!A:F,6,0),"")</f>
        <v>SCECO</v>
      </c>
      <c r="J6" s="124" t="str">
        <f>IFERROR(VLOOKUP(D6,DB!A:G,7,0),"")</f>
        <v>Dead</v>
      </c>
      <c r="K6" s="124" t="s">
        <v>39131</v>
      </c>
      <c r="L6" s="124" t="str">
        <f>IFERROR(VLOOKUP(D6,DB!A:I,9,0),"")</f>
        <v>Latis</v>
      </c>
    </row>
    <row r="7" spans="1:13">
      <c r="A7" s="124" t="s">
        <v>39132</v>
      </c>
      <c r="B7" s="124" t="str">
        <f>IFERROR(VLOOKUP(D7,DB!A:K,11,0),"")</f>
        <v>R5</v>
      </c>
      <c r="C7" s="124">
        <v>1</v>
      </c>
      <c r="D7" s="124" t="s">
        <v>33539</v>
      </c>
      <c r="E7" s="124" t="s">
        <v>39104</v>
      </c>
      <c r="F7" s="124"/>
      <c r="G7" s="126">
        <f t="shared" ca="1" si="2"/>
        <v>45976.580115972225</v>
      </c>
      <c r="H7" s="125">
        <v>45976.204270833332</v>
      </c>
      <c r="I7" s="124" t="str">
        <f>IFERROR(VLOOKUP(D7,DB!A:F,6,0),"")</f>
        <v>SCECO</v>
      </c>
      <c r="J7" s="124" t="str">
        <f>IFERROR(VLOOKUP(D7,DB!A:G,7,0),"")</f>
        <v>No BB Design</v>
      </c>
      <c r="K7" s="124" t="s">
        <v>39133</v>
      </c>
      <c r="L7" s="124" t="str">
        <f>IFERROR(VLOOKUP(D7,DB!A:I,9,0),"")</f>
        <v>Latis</v>
      </c>
    </row>
    <row r="8" spans="1:13">
      <c r="A8" s="124"/>
      <c r="B8" s="124" t="str">
        <f>IFERROR(VLOOKUP(D8,DB!A:K,11,0),"")</f>
        <v/>
      </c>
      <c r="C8" s="124"/>
      <c r="D8" s="156"/>
      <c r="E8" s="124"/>
      <c r="F8" s="124"/>
      <c r="G8" s="126">
        <f t="shared" ca="1" si="2"/>
        <v>45976.580115972225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45976.580115972225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45976.580115972225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45976.580115972225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45976.580115972225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45976.580115972225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45976.580115972225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45976.580115972225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45976.580115972225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45976.580115972225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45976.580115972225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45976.580115972225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45976.580115972225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45976.580115972225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45976.580115972225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45976.580115972225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45976.580115972225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45976.580115972225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45976.580115972225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45976.580115972225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45976.580115972225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45976.580115972225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45976.580115972225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45976.580115972225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45976.580115972225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45976.580115972225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45976.580115972225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45976.580115972225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45976.580115972225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45976.580115972225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45976.580115972225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45976.580115972225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45976.580115972225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45976.580115972225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45976.580115972225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45976.580115972225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45976.580115972225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45976.580115972225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45976.580115972225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45976.580115972225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ref="G48:G111" ca="1" si="3">IFERROR(NOW()-F48,"")</f>
        <v>45976.580115972225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45976.580115972225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45976.580115972225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45976.580115972225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45976.580115972225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45976.580115972225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45976.580115972225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45976.580115972225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45976.580115972225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45976.580115972225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45976.580115972225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45976.580115972225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45976.580115972225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45976.580115972225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45976.580115972225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45976.580115972225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45976.580115972225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45976.580115972225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45976.580115972225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45976.580115972225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45976.580115972225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45976.580115972225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45976.580115972225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45976.580115972225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45976.580115972225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45976.580115972225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45976.580115972225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45976.580115972225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45976.580115972225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45976.580115972225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45976.580115972225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45976.580115972225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45976.580115972225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45976.580115972225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45976.580115972225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45976.580115972225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45976.580115972225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45976.580115972225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45976.580115972225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45976.580115972225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45976.580115972225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45976.580115972225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45976.580115972225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45976.580115972225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45976.580115972225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45976.580115972225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45976.580115972225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45976.580115972225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45976.580115972225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45976.580115972225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45976.580115972225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45976.580115972225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45976.580115972225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45976.580115972225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45976.580115972225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45976.580115972225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45976.580115972225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45976.580115972225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45976.580115972225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45976.580115972225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45976.580115972225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45976.580115972225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45976.580115972225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45976.580115972225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ref="G112:G175" ca="1" si="4">IFERROR(NOW()-F112,"")</f>
        <v>45976.580115972225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45976.580115972225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45976.580115972225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45976.580115972225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45976.580115972225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45976.580115972225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45976.580115972225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45976.580115972225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45976.580115972225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45976.580115972225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45976.580115972225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45976.580115972225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45976.580115972225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45976.580115972225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45976.580115972225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45976.580115972225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45976.580115972225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45976.580115972225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45976.580115972225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45976.580115972225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45976.580115972225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45976.580115972225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45976.580115972225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45976.580115972225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45976.580115972225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45976.580115972225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45976.580115972225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45976.580115972225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45976.580115972225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45976.580115972225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45976.580115972225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45976.580115972225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45976.580115972225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45976.580115972225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45976.580115972225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45976.580115972225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45976.580115972225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45976.580115972225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45976.580115972225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45976.580115972225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45976.580115972225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45976.580115972225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45976.580115972225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45976.580115972225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45976.580115972225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45976.580115972225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45976.580115972225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45976.580115972225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45976.580115972225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45976.580115972225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45976.580115972225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45976.580115972225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45976.580115972225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45976.580115972225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45976.580115972225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45976.580115972225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45976.580115972225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45976.580115972225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45976.580115972225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45976.580115972225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45976.580115972225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45976.580115972225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45976.580115972225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45976.580115972225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ref="G176:G239" ca="1" si="5">IFERROR(NOW()-F176,"")</f>
        <v>45976.580115972225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45976.580115972225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45976.580115972225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45976.580115972225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45976.580115972225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45976.580115972225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45976.580115972225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45976.580115972225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45976.580115972225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45976.580115972225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45976.580115972225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45976.580115972225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45976.580115972225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45976.580115972225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45976.580115972225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45976.580115972225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45976.580115972225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45976.580115972225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45976.580115972225</v>
      </c>
      <c r="H194" s="124"/>
      <c r="I194" s="124" t="str">
        <f>IFERROR(VLOOKUP(D194,DB!A:F,6,0),"")</f>
        <v/>
      </c>
      <c r="J194" s="124" t="str">
        <f>IFERROR(VLOOKUP(D194,DB!A:G,7,0),"")</f>
        <v/>
      </c>
      <c r="K194" s="124"/>
      <c r="L194" s="124" t="str">
        <f>IFERROR(VLOOKUP(D194,DB!A:I,9,0),"")</f>
        <v/>
      </c>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45976.580115972225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45976.580115972225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45976.580115972225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45976.580115972225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45976.580115972225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45976.580115972225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45976.580115972225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45976.580115972225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45976.580115972225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45976.580115972225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45976.580115972225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45976.580115972225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45976.580115972225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45976.580115972225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45976.580115972225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45976.580115972225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45976.580115972225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45976.580115972225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45976.580115972225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45976.580115972225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45976.580115972225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45976.580115972225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45976.580115972225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45976.580115972225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45976.580115972225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45976.580115972225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45976.580115972225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45976.580115972225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45976.580115972225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45976.580115972225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45976.580115972225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45976.580115972225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45976.580115972225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45976.580115972225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45976.580115972225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45976.580115972225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45976.580115972225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45976.580115972225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45976.580115972225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45976.580115972225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45976.580115972225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45976.580115972225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45976.580115972225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45976.580115972225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45976.580115972225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45976.580115972225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45976.580115972225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45976.580115972225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45976.580115972225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45976.580115972225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45976.580115972225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45976.580115972225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45976.580115972225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45976.580115972225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45976.580115972225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45976.580115972225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45976.580115972225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45976.580115972225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45976.580115972225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45976.580115972225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45976.580115972225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45976.580115972225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45976.580115972225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45976.580115972225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45976.580115972225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45976.580115972225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45976.580115972225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45976.580115972225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45976.580115972225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45976.580115972225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45976.580115972225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45976.580115972225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45976.580115972225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45976.580115972225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45976.580115972225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45976.580115972225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45976.580115972225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45976.580115972225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45976.580115972225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45976.580115972225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45976.580115972225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45976.580115972225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45976.580115972225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45976.580115972225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45976.580115972225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45976.580115972225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45976.580115972225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45976.580115972225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45976.580115972225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45976.580115972225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45976.580115972225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45976.580115972225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45976.580115972225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45976.580115972225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45976.580115972225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45976.580115972225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45976.580115972225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45976.580115972225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45976.580115972225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45976.580115972225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45976.580115972225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45976.580115972225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45976.580115972225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45976.580115972225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45976.580115972225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45976.580115972225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45976.580115972225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45976.580115972225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45976.580115972225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45976.580115972225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45976.580115972225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45976.580115972225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45976.580115972225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45976.580115972225</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2025-11-15T10:56:51Z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