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603" documentId="120_S{2AC9BD13-BADA-5192-A53E-5A8FF88502F6}" xr6:coauthVersionLast="47" xr6:coauthVersionMax="47" xr10:uidLastSave="{CCB65FA9-C1C1-4B4B-82A2-BE78DD624FFA}"/>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5" l="1"/>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G3" i="4"/>
  <c r="B6" i="5"/>
  <c r="G6" i="5"/>
  <c r="I6" i="5"/>
  <c r="J6" i="5"/>
  <c r="L6" i="5"/>
  <c r="B7" i="5"/>
  <c r="G7" i="5"/>
  <c r="I7" i="5"/>
  <c r="J7" i="5"/>
  <c r="L7" i="5"/>
  <c r="B8" i="5"/>
  <c r="G8" i="5"/>
  <c r="I8" i="5"/>
  <c r="J8" i="5"/>
  <c r="L8" i="5"/>
  <c r="B9" i="5"/>
  <c r="G9" i="5"/>
  <c r="I9" i="5"/>
  <c r="J9" i="5"/>
  <c r="L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0" i="5"/>
  <c r="L11" i="5"/>
  <c r="L12" i="5"/>
  <c r="L13" i="5"/>
  <c r="L14" i="5"/>
  <c r="L15" i="5"/>
  <c r="L16" i="5"/>
  <c r="L17" i="5"/>
  <c r="L18" i="5"/>
  <c r="L19" i="5"/>
  <c r="J10" i="5"/>
  <c r="J11" i="5"/>
  <c r="J12" i="5"/>
  <c r="J13" i="5"/>
  <c r="J14" i="5"/>
  <c r="J15" i="5"/>
  <c r="J16" i="5"/>
  <c r="J17" i="5"/>
  <c r="J18" i="5"/>
  <c r="J19" i="5"/>
  <c r="I10" i="5"/>
  <c r="I11" i="5"/>
  <c r="I12" i="5"/>
  <c r="I13" i="5"/>
  <c r="I14" i="5"/>
  <c r="I15" i="5"/>
  <c r="I16" i="5"/>
  <c r="I17" i="5"/>
  <c r="I18" i="5"/>
  <c r="I19" i="5"/>
  <c r="G10" i="5"/>
  <c r="G11" i="5"/>
  <c r="G12" i="5"/>
  <c r="G13" i="5"/>
  <c r="G14" i="5"/>
  <c r="G15" i="5"/>
  <c r="G16" i="5"/>
  <c r="G17" i="5"/>
  <c r="G18" i="5"/>
  <c r="G19" i="5"/>
  <c r="B10" i="5"/>
  <c r="B11" i="5"/>
  <c r="B12" i="5"/>
  <c r="B13" i="5"/>
  <c r="B14" i="5"/>
  <c r="B15" i="5"/>
  <c r="B16" i="5"/>
  <c r="B17" i="5"/>
  <c r="B18" i="5"/>
  <c r="B19"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<sst xmlns="http://schemas.openxmlformats.org/spreadsheetml/2006/main" count="181606" uniqueCount="39217">
  <si>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</si>
  <si>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</si>
  <si>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</si>
  <si>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</si>
  <si>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</si>
  <si>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</si>
  <si>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</si>
  <si>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</si>
  <si>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</si>
  <si>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</si>
  <si>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</si>
  <si>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</si>
  <si>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</si>
  <si>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</si>
  <si>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</si>
  <si>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</si>
  <si>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</si>
  <si>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</si>
  <si>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</si>
  <si>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</si>
  <si>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</si>
  <si>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</si>
  <si>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</si>
  <si>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</si>
  <si>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</si>
  <si>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</si>
  <si>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</si>
  <si>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</si>
  <si>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</si>
  <si>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</si>
  <si>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</si>
  <si>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</si>
  <si>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</si>
  <si>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</si>
  <si>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</si>
  <si>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</si>
  <si>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</si>
  <si>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</si>
  <si>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</si>
  <si>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</si>
  <si>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</si>
  <si>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</si>
  <si>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</si>
  <si>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</si>
  <si>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</si>
  <si>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</si>
  <si>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</si>
  <si>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</si>
  <si>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</si>
  <si>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</si>
  <si>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</si>
  <si>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</si>
  <si>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</si>
  <si>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</si>
  <si>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</si>
  <si>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</si>
  <si>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</si>
  <si>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</si>
  <si>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</si>
  <si>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</si>
  <si>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</si>
  <si>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</si>
  <si>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</si>
  <si>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</si>
  <si>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</si>
  <si>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</si>
  <si>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</si>
  <si>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</si>
  <si>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</si>
  <si>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</si>
  <si>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</si>
  <si>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</si>
  <si>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</si>
  <si>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</si>
  <si>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</si>
  <si>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</si>
  <si>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</si>
  <si>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</si>
  <si>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</si>
  <si>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</si>
  <si>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</si>
  <si>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</si>
  <si>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</si>
  <si>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</si>
  <si>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</si>
  <si>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</si>
  <si>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</si>
  <si>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</si>
  <si>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</si>
  <si>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</si>
  <si>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</si>
  <si>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</si>
  <si>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</si>
  <si>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</si>
  <si>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</si>
  <si>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</si>
  <si>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</si>
  <si>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</si>
  <si>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</si>
  <si>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</si>
  <si>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</si>
  <si>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</si>
  <si>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</si>
  <si>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</si>
  <si>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</si>
  <si>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</si>
  <si>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</si>
  <si>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</si>
  <si>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</si>
  <si>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</si>
  <si>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</si>
  <si>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</si>
  <si>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</si>
  <si>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</si>
  <si>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</si>
  <si>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</si>
  <si>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</si>
  <si>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</si>
  <si>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</si>
  <si>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</si>
  <si>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</si>
  <si>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</si>
  <si>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</si>
  <si>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</si>
  <si>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</si>
  <si>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</si>
  <si>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</si>
  <si>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</si>
  <si>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</si>
  <si>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</si>
  <si>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</si>
  <si>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</si>
  <si>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</si>
  <si>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</si>
  <si>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</si>
  <si>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</si>
  <si>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</si>
  <si>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</si>
  <si>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</si>
  <si>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</si>
  <si>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</si>
  <si>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</si>
  <si>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</si>
  <si>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</si>
  <si>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</si>
  <si>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</si>
  <si>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</si>
  <si>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</si>
  <si>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</si>
  <si>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</si>
  <si>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</si>
  <si>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</si>
  <si>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</si>
  <si>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</si>
  <si>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</si>
  <si>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</si>
  <si>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</si>
  <si>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</si>
  <si>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</si>
  <si>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</si>
  <si>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</si>
  <si>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</si>
  <si>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</si>
  <si>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</si>
  <si>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</si>
  <si>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</si>
  <si>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</si>
  <si>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</si>
  <si>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</si>
  <si>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</si>
  <si>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</si>
  <si>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</si>
  <si>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</si>
  <si>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</si>
  <si>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</si>
  <si>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</si>
  <si>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</si>
  <si>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</si>
  <si>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</si>
  <si>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</si>
  <si>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</si>
  <si>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</si>
  <si>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</si>
  <si>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</si>
  <si>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</si>
  <si>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</si>
  <si>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</si>
  <si>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</si>
  <si>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</si>
  <si>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</si>
  <si>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</si>
  <si>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</si>
  <si>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</si>
  <si>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</si>
  <si>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</si>
  <si>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</si>
  <si>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</si>
  <si>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</si>
  <si>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</si>
  <si>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</si>
  <si>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</si>
  <si>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</si>
  <si>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</si>
  <si>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</si>
  <si>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</si>
  <si>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</si>
  <si>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</si>
  <si>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</si>
  <si>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</si>
  <si>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</si>
  <si>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</si>
  <si>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</si>
  <si>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</si>
  <si>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</si>
  <si>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</si>
  <si>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</si>
  <si>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</si>
  <si>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</si>
  <si>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</si>
  <si>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</si>
  <si>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</si>
  <si>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</si>
  <si>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</si>
  <si>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</si>
  <si>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</si>
  <si>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</si>
  <si>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</si>
  <si>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</si>
  <si>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</si>
  <si>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</si>
  <si>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</si>
  <si>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</si>
  <si>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</si>
  <si>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</si>
  <si>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</si>
  <si>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</si>
  <si>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</si>
  <si>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</si>
  <si>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</si>
  <si>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</si>
  <si>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</si>
  <si>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</si>
  <si>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</si>
  <si>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</si>
  <si>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</si>
  <si>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</si>
  <si>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</si>
  <si>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</si>
  <si>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</si>
  <si>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</si>
  <si>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</si>
  <si>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</si>
  <si>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</si>
  <si>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</si>
  <si>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</si>
  <si>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</si>
  <si>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</si>
  <si>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</si>
  <si>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</si>
  <si>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</si>
  <si>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</si>
  <si>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</si>
  <si>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</si>
  <si>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</si>
  <si>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</si>
  <si>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</si>
  <si>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</si>
  <si>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</si>
  <si>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</si>
  <si>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</si>
  <si>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</si>
  <si>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</si>
  <si>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</si>
  <si>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</si>
  <si>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</si>
  <si>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</si>
  <si>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</si>
  <si>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</si>
  <si>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</si>
  <si>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</si>
  <si>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</si>
  <si>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</si>
  <si>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</si>
  <si>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</si>
  <si>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</si>
  <si>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</si>
  <si>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</si>
  <si>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</si>
  <si>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</si>
  <si>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</si>
  <si>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</si>
  <si>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</si>
  <si>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</si>
  <si>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</si>
  <si>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</si>
  <si>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</si>
  <si>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</si>
  <si>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</si>
  <si>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</si>
  <si>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</si>
  <si>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</si>
  <si>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</si>
  <si>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</si>
  <si>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</si>
  <si>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</si>
  <si>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</si>
  <si>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</si>
  <si>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</si>
  <si>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</si>
  <si>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</si>
  <si>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</si>
  <si>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</si>
  <si>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</si>
  <si>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</si>
  <si>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</si>
  <si>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</si>
  <si>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</si>
  <si>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</si>
  <si>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</si>
  <si>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</si>
  <si>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</si>
  <si>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</si>
  <si>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</si>
  <si>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</si>
  <si>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</si>
  <si>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</si>
  <si>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</si>
  <si>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</si>
  <si>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</si>
  <si>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</si>
  <si>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</si>
  <si>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</si>
  <si>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</si>
  <si>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</si>
  <si>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</si>
  <si>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</si>
  <si>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</si>
  <si>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</si>
  <si>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</si>
  <si>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</si>
  <si>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</si>
  <si>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</si>
  <si>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</si>
  <si>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</si>
  <si>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</si>
  <si>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</si>
  <si>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</si>
  <si>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</si>
  <si>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</si>
  <si>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</si>
  <si>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</si>
  <si>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</si>
  <si>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</si>
  <si>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</si>
  <si>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</si>
  <si>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</si>
  <si>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</si>
  <si>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</si>
  <si>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</si>
  <si>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</si>
  <si>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</si>
  <si>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</si>
  <si>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</si>
  <si>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</si>
  <si>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</si>
  <si>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</si>
  <si>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</si>
  <si>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</si>
  <si>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</si>
  <si>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</si>
  <si>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</si>
  <si>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</si>
  <si>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</si>
  <si>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</si>
  <si>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</si>
  <si>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</si>
  <si>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</si>
  <si>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</si>
  <si>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</si>
  <si>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</si>
  <si>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</si>
  <si>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</si>
  <si>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</si>
  <si>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</si>
  <si>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</si>
  <si>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</si>
  <si>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</si>
  <si>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</si>
  <si>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</si>
  <si>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</si>
  <si>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</si>
  <si>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</si>
  <si>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</si>
  <si>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</si>
  <si>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</si>
  <si>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</si>
  <si>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</si>
  <si>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</si>
  <si>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</si>
  <si>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</si>
  <si>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</si>
  <si>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</si>
  <si>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</si>
  <si>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</si>
  <si>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</si>
  <si>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</si>
  <si>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</si>
  <si>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</si>
  <si>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</si>
  <si>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</si>
  <si>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</si>
  <si>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</si>
  <si>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</si>
  <si>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</si>
  <si>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</si>
  <si>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</si>
  <si>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</si>
  <si>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</si>
  <si>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</si>
  <si>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</si>
  <si>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</si>
  <si>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</si>
  <si>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</si>
  <si>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</si>
  <si>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</si>
  <si>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</si>
  <si>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</si>
  <si>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</si>
  <si>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</si>
  <si>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</si>
  <si>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</si>
  <si>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</si>
  <si>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</si>
  <si>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</si>
  <si>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</si>
  <si>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</si>
  <si>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</si>
  <si>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</si>
  <si>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</si>
  <si>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</si>
  <si>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</si>
  <si>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</si>
  <si>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</si>
  <si>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</si>
  <si>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</si>
  <si>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</si>
  <si>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</si>
  <si>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</si>
  <si>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</si>
  <si>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</si>
  <si>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</si>
  <si>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</si>
  <si>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</si>
  <si>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</si>
  <si>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</si>
  <si>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</si>
  <si>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</si>
  <si>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</si>
  <si>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</si>
  <si>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</si>
  <si>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</si>
  <si>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</si>
  <si>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</si>
  <si>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</si>
  <si>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</si>
  <si>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</si>
  <si>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</si>
  <si>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</si>
  <si>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</si>
  <si>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</si>
  <si>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</si>
  <si>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</si>
  <si>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</si>
  <si>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</si>
  <si>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</si>
  <si>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</si>
  <si>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</si>
  <si>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</si>
  <si>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</si>
  <si>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</si>
  <si>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</si>
  <si>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</si>
  <si>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</si>
  <si>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</si>
  <si>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</si>
  <si>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</si>
  <si>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</si>
  <si>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</si>
  <si>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</si>
  <si>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</si>
  <si>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</si>
  <si>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</si>
  <si>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</si>
  <si>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</si>
  <si>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</si>
  <si>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</si>
  <si>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</si>
  <si>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</si>
  <si>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</si>
  <si>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</si>
  <si>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</si>
  <si>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</si>
  <si>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</si>
  <si>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</si>
  <si>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</si>
  <si>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</si>
  <si>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</si>
  <si>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</si>
  <si>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</si>
  <si>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</si>
  <si>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</si>
  <si>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</si>
  <si>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</si>
  <si>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</si>
  <si>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</si>
  <si>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</si>
  <si>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</si>
  <si>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</si>
  <si>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</si>
  <si>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</si>
  <si>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</si>
  <si>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</si>
  <si>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</si>
  <si>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</si>
  <si>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</si>
  <si>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</si>
  <si>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</si>
  <si>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</si>
  <si>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</si>
  <si>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</si>
  <si>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</si>
  <si>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</si>
  <si>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</si>
  <si>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</si>
  <si>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</si>
  <si>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</si>
  <si>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</si>
  <si>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</si>
  <si>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</si>
  <si>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</si>
  <si>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</si>
  <si>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</si>
  <si>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</si>
  <si>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</si>
  <si>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</si>
  <si>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</si>
  <si>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</si>
  <si>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</si>
  <si>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</si>
  <si>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</si>
  <si>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</si>
  <si>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</si>
  <si>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</si>
  <si>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</si>
  <si>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</si>
  <si>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</si>
  <si>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</si>
  <si>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</si>
  <si>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</si>
  <si>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</si>
  <si>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</si>
  <si>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</si>
  <si>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</si>
  <si>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</si>
  <si>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</si>
  <si>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</si>
  <si>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</si>
  <si>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</si>
  <si>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</si>
  <si>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</si>
  <si>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</si>
  <si>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</si>
  <si>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</si>
  <si>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</si>
  <si>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</si>
  <si>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</si>
  <si>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</si>
  <si>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</si>
  <si>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</si>
  <si>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</si>
  <si>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</si>
  <si>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</si>
  <si>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</si>
  <si>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</si>
  <si>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</si>
  <si>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</si>
  <si>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</si>
  <si>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</si>
  <si>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</si>
  <si>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</si>
  <si>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</si>
  <si>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</si>
  <si>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</si>
  <si>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</si>
  <si>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</si>
  <si>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</si>
  <si>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</si>
  <si>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</si>
  <si>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</si>
  <si>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</si>
  <si>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</si>
  <si>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</si>
  <si>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</si>
  <si>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</si>
  <si>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</si>
  <si>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</si>
  <si>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</si>
  <si>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</si>
  <si>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</si>
  <si>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</si>
  <si>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</si>
  <si>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</si>
  <si>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</si>
  <si>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</si>
  <si>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</si>
  <si>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</si>
  <si>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</si>
  <si>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</si>
  <si>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</si>
  <si>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</si>
  <si>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</si>
  <si>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</si>
  <si>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</si>
  <si>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</si>
  <si>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</si>
  <si>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</si>
  <si>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</si>
  <si>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</si>
  <si>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</si>
  <si>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</si>
  <si>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</si>
  <si>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</si>
  <si>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</si>
  <si>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</si>
  <si>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</si>
  <si>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</si>
  <si>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</si>
  <si>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</si>
  <si>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</si>
  <si>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</si>
  <si>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</si>
  <si>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</si>
  <si>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</si>
  <si>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</si>
  <si>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</si>
  <si>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</si>
  <si>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</si>
  <si>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</si>
  <si>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</si>
  <si>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</si>
  <si>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</si>
  <si>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</si>
  <si>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</si>
  <si>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</si>
  <si>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</si>
  <si>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</si>
  <si>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</si>
  <si>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</si>
  <si>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</si>
  <si>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</si>
  <si>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</si>
  <si>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</si>
  <si>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</si>
  <si>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</si>
  <si>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</si>
  <si>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</si>
  <si>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</si>
  <si>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</si>
  <si>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</si>
  <si>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</si>
  <si>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</si>
  <si>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</si>
  <si>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</si>
  <si>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</si>
  <si>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</si>
  <si>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</si>
  <si>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</si>
  <si>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</si>
  <si>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</si>
  <si>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</si>
  <si>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</si>
  <si>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</si>
  <si>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</si>
  <si>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</si>
  <si>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</si>
  <si>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</si>
  <si>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</si>
  <si>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</si>
  <si>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</si>
  <si>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</si>
  <si>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</si>
  <si>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</si>
  <si>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</si>
  <si>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</si>
  <si>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</si>
  <si>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</si>
  <si>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</si>
  <si>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</si>
  <si>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</si>
  <si>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</si>
  <si>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</si>
  <si>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</si>
  <si>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</si>
  <si>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</si>
  <si>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</si>
  <si>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</si>
  <si>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</si>
  <si>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</si>
  <si>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</si>
  <si>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</si>
  <si>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</si>
  <si>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</si>
  <si>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</si>
  <si>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</si>
  <si>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</si>
  <si>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</si>
  <si>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</si>
  <si>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</si>
  <si>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</si>
  <si>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</si>
  <si>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</si>
  <si>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</si>
  <si>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</si>
  <si>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</si>
  <si>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</si>
  <si>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</si>
  <si>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</si>
  <si>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</si>
  <si>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</si>
  <si>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</si>
  <si>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</si>
  <si>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</si>
  <si>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</si>
  <si>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</si>
  <si>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</si>
  <si>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</si>
  <si>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</si>
  <si>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</si>
  <si>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</si>
  <si>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</si>
  <si>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</si>
  <si>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</si>
  <si>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</si>
  <si>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</si>
  <si>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</si>
  <si>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</si>
  <si>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</si>
  <si>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</si>
  <si>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</si>
  <si>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</si>
  <si>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</si>
  <si>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</si>
  <si>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</si>
  <si>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</si>
  <si>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</si>
  <si>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</si>
  <si>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</si>
  <si>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</si>
  <si>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</si>
  <si>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</si>
  <si>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</si>
  <si>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</si>
  <si>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</si>
  <si>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</si>
  <si>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</si>
  <si>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</si>
  <si>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</si>
  <si>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</si>
  <si>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</si>
  <si>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</si>
  <si>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</si>
  <si>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</si>
  <si>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</si>
  <si>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</si>
  <si>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</si>
  <si>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</si>
  <si>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</si>
  <si>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</si>
  <si>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</si>
  <si>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</si>
  <si>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</si>
  <si>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</si>
  <si>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</si>
  <si>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</si>
  <si>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</si>
  <si>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</si>
  <si>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</si>
  <si>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</si>
  <si>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</si>
  <si>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</si>
  <si>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</si>
  <si>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</si>
  <si>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</si>
  <si>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</si>
  <si>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</si>
  <si>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</si>
  <si>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</si>
  <si>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</si>
  <si>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</si>
  <si>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</si>
  <si>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</si>
  <si>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</si>
  <si>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</si>
  <si>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</si>
  <si>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</si>
  <si>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</si>
  <si>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</si>
  <si>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</si>
  <si>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</si>
  <si>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</si>
  <si>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</si>
  <si>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</si>
  <si>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</si>
  <si>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</si>
  <si>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</si>
  <si>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</si>
  <si>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</si>
  <si>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</si>
  <si>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</si>
  <si>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</si>
  <si>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</si>
  <si>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</si>
  <si>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</si>
  <si>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</si>
  <si>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</si>
  <si>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</si>
  <si>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</si>
  <si>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</si>
  <si>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</si>
  <si>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</si>
  <si>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</si>
  <si>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</si>
  <si>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</si>
  <si>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</si>
  <si>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</si>
  <si>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</si>
  <si>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</si>
  <si>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</si>
  <si>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</si>
  <si>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</si>
  <si>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</si>
  <si>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</si>
  <si>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</si>
  <si>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</si>
  <si>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</si>
  <si>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</si>
  <si>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</si>
  <si>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</si>
  <si>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</si>
  <si>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</si>
  <si>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</si>
  <si>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</si>
  <si>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</si>
  <si>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</si>
  <si>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</si>
  <si>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</si>
  <si>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</si>
  <si>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</si>
  <si>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</si>
  <si>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</si>
  <si>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</si>
  <si>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</si>
  <si>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</si>
  <si>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</si>
  <si>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</si>
  <si>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</si>
  <si>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</si>
  <si>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</si>
  <si>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</si>
  <si>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</si>
  <si>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</si>
  <si>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</si>
  <si>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</si>
  <si>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</si>
  <si>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</si>
  <si>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</si>
  <si>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</si>
  <si>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</si>
  <si>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</si>
  <si>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</si>
  <si>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</si>
  <si>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</si>
  <si>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</si>
  <si>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</si>
  <si>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</si>
  <si>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</si>
  <si>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</si>
  <si>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</si>
  <si>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</si>
  <si>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</si>
  <si>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</si>
  <si>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</si>
  <si>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</si>
  <si>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</si>
  <si>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</si>
  <si>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</si>
  <si>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</si>
  <si>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</si>
  <si>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</si>
  <si>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</si>
  <si>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</si>
  <si>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</si>
  <si>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</si>
  <si>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</si>
  <si>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</si>
  <si>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</si>
  <si>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</si>
  <si>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</si>
  <si>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</si>
  <si>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</si>
  <si>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</si>
  <si>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</si>
  <si>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</si>
  <si>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</si>
  <si>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</si>
  <si>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</si>
  <si>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</si>
  <si>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</si>
  <si>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</si>
  <si>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</si>
  <si>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</si>
  <si>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</si>
  <si>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</si>
  <si>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</si>
  <si>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</si>
  <si>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</si>
  <si>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</si>
  <si>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</si>
  <si>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</si>
  <si>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</si>
  <si>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</si>
  <si>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</si>
  <si>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</si>
  <si>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</si>
  <si>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</si>
  <si>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</si>
  <si>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</si>
  <si>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</si>
  <si>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</si>
  <si>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</si>
  <si>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</si>
  <si>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</si>
  <si>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</si>
  <si>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</si>
  <si>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</si>
  <si>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</si>
  <si>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</si>
  <si>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</si>
  <si>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</si>
  <si>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</si>
  <si>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</si>
  <si>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</si>
  <si>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</si>
  <si>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</si>
  <si>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</si>
  <si>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</si>
  <si>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</si>
  <si>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</si>
  <si>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</si>
  <si>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</si>
  <si>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</si>
  <si>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</si>
  <si>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</si>
  <si>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</si>
  <si>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</si>
  <si>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</si>
  <si>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</si>
  <si>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</si>
  <si>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</si>
  <si>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</si>
  <si>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</si>
  <si>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</si>
  <si>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</si>
  <si>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</si>
  <si>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</si>
  <si>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</si>
  <si>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</si>
  <si>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</si>
  <si>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</si>
  <si>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</si>
  <si>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</si>
  <si>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</si>
  <si>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</si>
  <si>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</si>
  <si>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</si>
  <si>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</si>
  <si>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</si>
  <si>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</si>
  <si>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</si>
  <si>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</si>
  <si>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</si>
  <si>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</si>
  <si>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</si>
  <si>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</si>
  <si>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</si>
  <si>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</si>
  <si>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</si>
  <si>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</si>
  <si>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</si>
  <si>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</si>
  <si>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</si>
  <si>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</si>
  <si>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</si>
  <si>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</si>
  <si>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</si>
  <si>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</si>
  <si>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</si>
  <si>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</si>
  <si>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</si>
  <si>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</si>
  <si>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</si>
  <si>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</si>
  <si>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</si>
  <si>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</si>
  <si>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</si>
  <si>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</si>
  <si>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</si>
  <si>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</si>
  <si>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</si>
  <si>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</si>
  <si>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</si>
  <si>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</si>
  <si>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</si>
  <si>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</si>
  <si>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</si>
  <si>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</si>
  <si>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</si>
  <si>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</si>
  <si>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</si>
  <si>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</si>
  <si>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</si>
  <si>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</si>
  <si>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</si>
  <si>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</si>
  <si>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</si>
  <si>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</si>
  <si>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</si>
  <si>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</si>
  <si>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</si>
  <si>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</si>
  <si>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</si>
  <si>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</si>
  <si>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</si>
  <si>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</si>
  <si>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</si>
  <si>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</si>
  <si>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</si>
  <si>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</si>
  <si>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</si>
  <si>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</si>
  <si>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</si>
  <si>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</si>
  <si>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</si>
  <si>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</si>
  <si>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</si>
  <si>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</si>
  <si>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</si>
  <si>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</si>
  <si>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</si>
  <si>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</si>
  <si>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</si>
  <si>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</si>
  <si>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</si>
  <si>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</si>
  <si>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</si>
  <si>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</si>
  <si>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</si>
  <si>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</si>
  <si>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</si>
  <si>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</si>
  <si>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</si>
  <si>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</si>
  <si>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</si>
  <si>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</si>
  <si>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</si>
  <si>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</si>
  <si>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</si>
  <si>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</si>
  <si>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</si>
  <si>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</si>
  <si>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</si>
  <si>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</si>
  <si>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</si>
  <si>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</si>
  <si>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</si>
  <si>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</si>
  <si>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</si>
  <si>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</si>
  <si>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</si>
  <si>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</si>
  <si>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</si>
  <si>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</si>
  <si>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</si>
  <si>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</si>
  <si>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</si>
  <si>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</si>
  <si>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</si>
  <si>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</si>
  <si>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</si>
  <si>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</si>
  <si>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</si>
  <si>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</si>
  <si>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</si>
  <si>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</si>
  <si>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</si>
  <si>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</si>
  <si>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</si>
  <si>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</si>
  <si>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</si>
  <si>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</si>
  <si>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</si>
  <si>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</si>
  <si>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</si>
  <si>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</si>
  <si>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</si>
  <si>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</si>
  <si>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</si>
  <si>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</si>
  <si>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</si>
  <si>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</si>
  <si>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</si>
  <si>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</si>
  <si>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</si>
  <si>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</si>
  <si>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</si>
  <si>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</si>
  <si>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</si>
  <si>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</si>
  <si>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</si>
  <si>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</si>
  <si>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</si>
  <si>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</si>
  <si>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</si>
  <si>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</si>
  <si>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</si>
  <si>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</si>
  <si>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</si>
  <si>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</si>
  <si>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</si>
  <si>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</si>
  <si>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</si>
  <si>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</si>
  <si>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</si>
  <si>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</si>
  <si>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</si>
  <si>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</si>
  <si>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</si>
  <si>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</si>
  <si>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</si>
  <si>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</si>
  <si>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</si>
  <si>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</si>
  <si>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</si>
  <si>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</si>
  <si>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</si>
  <si>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</si>
  <si>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</si>
  <si>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</si>
  <si>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</si>
  <si>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</si>
  <si>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</si>
  <si>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</si>
  <si>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</si>
  <si>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</si>
  <si>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</si>
  <si>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</si>
  <si>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</si>
  <si>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</si>
  <si>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</si>
  <si>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</si>
  <si>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</si>
  <si>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</si>
  <si>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</si>
  <si>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</si>
  <si>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</si>
  <si>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</si>
  <si>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</si>
  <si>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</si>
  <si>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</si>
  <si>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</si>
  <si>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</si>
  <si>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</si>
  <si>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</si>
  <si>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</si>
  <si>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</si>
  <si>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</si>
  <si>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</si>
  <si>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</si>
  <si>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</si>
  <si>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</si>
  <si>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</si>
  <si>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</si>
  <si>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</si>
  <si>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</si>
  <si>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</si>
  <si>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</si>
  <si>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</si>
  <si>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</si>
  <si>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</si>
  <si>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</si>
  <si>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</si>
  <si>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</si>
  <si>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</si>
  <si>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</si>
  <si>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</si>
  <si>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</si>
  <si>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</si>
  <si>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</si>
  <si>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</si>
  <si>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</si>
  <si>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</si>
  <si>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</si>
  <si>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</si>
  <si>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</si>
  <si>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</si>
  <si>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</si>
  <si>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</si>
  <si>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</si>
  <si>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</si>
  <si>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</si>
  <si>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</si>
  <si>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</si>
  <si>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</si>
  <si>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</si>
  <si>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</si>
  <si>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</si>
  <si>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</si>
  <si>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</si>
  <si>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</si>
  <si>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</si>
  <si>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</si>
  <si>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</si>
  <si>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</si>
  <si>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</si>
  <si>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</si>
  <si>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</si>
  <si>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</si>
  <si>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</si>
  <si>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</si>
  <si>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</si>
  <si>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</si>
  <si>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</si>
  <si>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</si>
  <si>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</si>
  <si>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</si>
  <si>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</si>
  <si>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</si>
  <si>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</si>
  <si>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</si>
  <si>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</si>
  <si>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</si>
  <si>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</si>
  <si>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</si>
  <si>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</si>
  <si>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</si>
  <si>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</si>
  <si>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</si>
  <si>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</si>
  <si>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</si>
  <si>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</si>
  <si>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</si>
  <si>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</si>
  <si>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</si>
  <si>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</si>
  <si>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</si>
  <si>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</si>
  <si>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</si>
  <si>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</si>
  <si>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</si>
  <si>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</si>
  <si>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</si>
  <si>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</si>
  <si>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</si>
  <si>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</si>
  <si>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</si>
  <si>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</si>
  <si>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</si>
  <si>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</si>
  <si>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</si>
  <si>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</si>
  <si>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</si>
  <si>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</si>
  <si>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</si>
  <si>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</si>
  <si>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</si>
  <si>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</si>
  <si>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</si>
  <si>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</si>
  <si>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</si>
  <si>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</si>
  <si>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</si>
  <si>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</si>
  <si>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</si>
  <si>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</si>
  <si>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</si>
  <si>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</si>
  <si>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</si>
  <si>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</si>
  <si>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</si>
  <si>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</si>
  <si>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</si>
  <si>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</si>
  <si>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</si>
  <si>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</si>
  <si>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</si>
  <si>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</si>
  <si>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</si>
  <si>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</si>
  <si>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</si>
  <si>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</si>
  <si>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</si>
  <si>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</si>
  <si>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</si>
  <si>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</si>
  <si>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</si>
  <si>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</si>
  <si>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</si>
  <si>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</si>
  <si>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</si>
  <si>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</si>
  <si>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</si>
  <si>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</si>
  <si>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</si>
  <si>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</si>
  <si>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</si>
  <si>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</si>
  <si>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</si>
  <si>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</si>
  <si>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</si>
  <si>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</si>
  <si>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</si>
  <si>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</si>
  <si>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</si>
  <si>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</si>
  <si>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</si>
  <si>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</si>
  <si>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</si>
  <si>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</si>
  <si>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</si>
  <si>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</si>
  <si>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</si>
  <si>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</si>
  <si>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</si>
  <si>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</si>
  <si>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</si>
  <si>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</si>
  <si>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</si>
  <si>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</si>
  <si>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</si>
  <si>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</si>
  <si>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</si>
  <si>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</si>
  <si>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</si>
  <si>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</si>
  <si>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</si>
  <si>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</si>
  <si>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</si>
  <si>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</si>
  <si>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</si>
  <si>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</si>
  <si>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</si>
  <si>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</si>
  <si>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</si>
  <si>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</si>
  <si>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</si>
  <si>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</si>
  <si>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</si>
  <si>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</si>
  <si>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</si>
  <si>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</si>
  <si>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</si>
  <si>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</si>
  <si>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</si>
  <si>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</si>
  <si>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</si>
  <si>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</si>
  <si>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</si>
  <si>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</si>
  <si>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</si>
  <si>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</si>
  <si>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</si>
  <si>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</si>
  <si>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</si>
  <si>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</si>
  <si>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</si>
  <si>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</si>
  <si>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</si>
  <si>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</si>
  <si>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</si>
  <si>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</si>
  <si>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</si>
  <si>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</si>
  <si>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</si>
  <si>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</si>
  <si>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</si>
  <si>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</si>
  <si>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</si>
  <si>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</si>
  <si>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</si>
  <si>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</si>
  <si>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</si>
  <si>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</si>
  <si>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</si>
  <si>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</si>
  <si>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</si>
  <si>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</si>
  <si>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</si>
  <si>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</si>
  <si>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</si>
  <si>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</si>
  <si>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</si>
  <si>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</si>
  <si>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</si>
  <si>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</si>
  <si>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</si>
  <si>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</si>
  <si>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</si>
  <si>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</si>
  <si>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</si>
  <si>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</si>
  <si>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</si>
  <si>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</si>
  <si>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</si>
  <si>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</si>
  <si>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</si>
  <si>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</si>
  <si>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</si>
  <si>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</si>
  <si>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</si>
  <si>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</si>
  <si>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</si>
  <si>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</si>
  <si>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</si>
  <si>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</si>
  <si>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</si>
  <si>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</si>
  <si>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</si>
  <si>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</si>
  <si>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</si>
  <si>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</si>
  <si>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</si>
  <si>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</si>
  <si>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</si>
  <si>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</si>
  <si>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</si>
  <si>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</si>
  <si>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</si>
  <si>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</si>
  <si>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</si>
  <si>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</si>
  <si>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</si>
  <si>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</si>
  <si>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</si>
  <si>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</si>
  <si>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</si>
  <si>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</si>
  <si>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</si>
  <si>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</si>
  <si>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</si>
  <si>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</si>
  <si>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</si>
  <si>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</si>
  <si>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</si>
  <si>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</si>
  <si>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</si>
  <si>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</si>
  <si>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</si>
  <si>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</si>
  <si>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</si>
  <si>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</si>
  <si>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</si>
  <si>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</si>
  <si>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</si>
  <si>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</si>
  <si>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</si>
  <si>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</si>
  <si>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</si>
  <si>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</si>
  <si>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</si>
  <si>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</si>
  <si>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</si>
  <si>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</si>
  <si>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</si>
  <si>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</si>
  <si>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</si>
  <si>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</si>
  <si>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</si>
  <si>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</si>
  <si>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</si>
  <si>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</si>
  <si>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</si>
  <si>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</si>
  <si>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</si>
  <si>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</si>
  <si>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</si>
  <si>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</si>
  <si>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</si>
  <si>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</si>
  <si>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</si>
  <si>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</si>
  <si>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</si>
  <si>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</si>
  <si>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</si>
  <si>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</si>
  <si>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</si>
  <si>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</si>
  <si>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</si>
  <si>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</si>
  <si>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</si>
  <si>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</si>
  <si>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</si>
  <si>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</si>
  <si>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</si>
  <si>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</si>
  <si>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</si>
  <si>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</si>
  <si>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</si>
  <si>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</si>
  <si>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</si>
  <si>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</si>
  <si>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</si>
  <si>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</si>
  <si>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</si>
  <si>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</si>
  <si>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</si>
  <si>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</si>
  <si>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</si>
  <si>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</si>
  <si>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</si>
  <si>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</si>
  <si>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</si>
  <si>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</si>
  <si>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</si>
  <si>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</si>
  <si>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</si>
  <si>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</si>
  <si>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</si>
  <si>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</si>
  <si>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</si>
  <si>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</si>
  <si>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</si>
  <si>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</si>
  <si>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</si>
  <si>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</si>
  <si>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</si>
  <si>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</si>
  <si>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</si>
  <si>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</si>
  <si>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</si>
  <si>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</si>
  <si>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</si>
  <si>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</si>
  <si>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</si>
  <si>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</si>
  <si>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</si>
  <si>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</si>
  <si>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</si>
  <si>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</si>
  <si>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</si>
  <si>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</si>
  <si>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</si>
  <si>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</si>
  <si>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</si>
  <si>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</si>
  <si>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</si>
  <si>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</si>
  <si>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</si>
  <si>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</si>
  <si>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</si>
  <si>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</si>
  <si>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</si>
  <si>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</si>
  <si>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</si>
  <si>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</si>
  <si>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</si>
  <si>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</si>
  <si>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</si>
  <si>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</si>
  <si>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</si>
  <si>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</si>
  <si>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</si>
  <si>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</si>
  <si>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</si>
  <si>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</si>
  <si>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</si>
  <si>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</si>
  <si>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</si>
  <si>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</si>
  <si>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</si>
  <si>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</si>
  <si>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</si>
  <si>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</si>
  <si>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</si>
  <si>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</si>
  <si>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</si>
  <si>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</si>
  <si>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</si>
  <si>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</si>
  <si>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</si>
  <si>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</si>
  <si>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</si>
  <si>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</si>
  <si>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</si>
  <si>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</si>
  <si>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</si>
  <si>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</si>
  <si>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</si>
  <si>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</si>
  <si>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</si>
  <si>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</si>
  <si>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</si>
  <si>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</si>
  <si>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</si>
  <si>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</si>
  <si>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</si>
  <si>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</si>
  <si>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</si>
  <si>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</si>
  <si>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</si>
  <si>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</si>
  <si>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</si>
  <si>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</si>
  <si>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</si>
  <si>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</si>
  <si>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</si>
  <si>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</si>
  <si>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</si>
  <si>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</si>
  <si>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</si>
  <si>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</si>
  <si>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</si>
  <si>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</si>
  <si>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</si>
  <si>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</si>
  <si>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</si>
  <si>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</si>
  <si>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</si>
  <si>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</si>
  <si>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</si>
  <si>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</si>
  <si>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</si>
  <si>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</si>
  <si>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</si>
  <si>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</si>
  <si>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</si>
  <si>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</si>
  <si>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</si>
  <si>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</si>
  <si>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</si>
  <si>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</si>
  <si>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</si>
  <si>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</si>
  <si>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</si>
  <si>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</si>
  <si>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</si>
  <si>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</si>
  <si>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</si>
  <si>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</si>
  <si>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</si>
  <si>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</si>
  <si>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</si>
  <si>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</si>
  <si>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</si>
  <si>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</si>
  <si>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</si>
  <si>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</si>
  <si>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</si>
  <si>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</si>
  <si>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</si>
  <si>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</si>
  <si>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</si>
  <si>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</si>
  <si>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</si>
  <si>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</si>
  <si>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</si>
  <si>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</si>
  <si>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</si>
  <si>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</si>
  <si>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</si>
  <si>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</si>
  <si>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</si>
  <si>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</si>
  <si>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</si>
  <si>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</si>
  <si>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</si>
  <si>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</si>
  <si>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</si>
  <si>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</si>
  <si>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</si>
  <si>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</si>
  <si>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</si>
  <si>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</si>
  <si>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</si>
  <si>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</si>
  <si>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</si>
  <si>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</si>
  <si>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</si>
  <si>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</si>
  <si>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</si>
  <si>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</si>
  <si>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</si>
  <si>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</si>
  <si>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</si>
  <si>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</si>
  <si>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</si>
  <si>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</si>
  <si>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</si>
  <si>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</si>
  <si>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</si>
  <si>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</si>
  <si>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</si>
  <si>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</si>
  <si>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</si>
  <si>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</si>
  <si>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</si>
  <si>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</si>
  <si>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</si>
  <si>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</si>
  <si>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</si>
  <si>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</si>
  <si>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</si>
  <si>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</si>
  <si>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</si>
  <si>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</si>
  <si>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</si>
  <si>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</si>
  <si>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</si>
  <si>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</si>
  <si>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</si>
  <si>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</si>
  <si>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</si>
  <si>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</si>
  <si>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</si>
  <si>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</si>
  <si>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</si>
  <si>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</si>
  <si>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</si>
  <si>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</si>
  <si>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</si>
  <si>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</si>
  <si>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</si>
  <si>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</si>
  <si>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</si>
  <si>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</si>
  <si>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</si>
  <si>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</si>
  <si>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</si>
  <si>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</si>
  <si>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</si>
  <si>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</si>
  <si>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</si>
  <si>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</si>
  <si>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</si>
  <si>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</si>
  <si>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</si>
  <si>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</si>
  <si>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</si>
  <si>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</si>
  <si>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</si>
  <si>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</si>
  <si>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</si>
  <si>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</si>
  <si>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</si>
  <si>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</si>
  <si>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</si>
  <si>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</si>
  <si>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</si>
  <si>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</si>
  <si>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</si>
  <si>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</si>
  <si>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</si>
  <si>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</si>
  <si>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</si>
  <si>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</si>
  <si>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</si>
  <si>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</si>
  <si>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</si>
  <si>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</si>
  <si>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</si>
  <si>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</si>
  <si>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</si>
  <si>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</si>
  <si>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</si>
  <si>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</si>
  <si>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</si>
  <si>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</si>
  <si>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</si>
  <si>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</si>
  <si>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</si>
  <si>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</si>
  <si>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</si>
  <si>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</si>
  <si>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</si>
  <si>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</si>
  <si>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</si>
  <si>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</si>
  <si>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</si>
  <si>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</si>
  <si>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</si>
  <si>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</si>
  <si>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</si>
  <si>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</si>
  <si>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</si>
  <si>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</si>
  <si>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</si>
  <si>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</si>
  <si>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</si>
  <si>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</si>
  <si>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</si>
  <si>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</si>
  <si>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</si>
  <si>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</si>
  <si>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</si>
  <si>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</si>
  <si>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</si>
  <si>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</si>
  <si>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</si>
  <si>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</si>
  <si>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</si>
  <si>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</si>
  <si>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</si>
  <si>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</si>
  <si>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</si>
  <si>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</si>
  <si>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</si>
  <si>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</si>
  <si>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</si>
  <si>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</si>
  <si>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</si>
  <si>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</si>
  <si>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</si>
  <si>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</si>
  <si>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</si>
  <si>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</si>
  <si>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</si>
  <si>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</si>
  <si>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</si>
  <si>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</si>
  <si>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</si>
  <si>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</si>
  <si>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</si>
  <si>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</si>
  <si>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</si>
  <si>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</si>
  <si>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</si>
  <si>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</si>
  <si>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</si>
  <si>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</si>
  <si>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</si>
  <si>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</si>
  <si>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</si>
  <si>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</si>
  <si>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</si>
  <si>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</si>
  <si>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</si>
  <si>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</si>
  <si>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</si>
  <si>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</si>
  <si>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</si>
  <si>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</si>
  <si>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</si>
  <si>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</si>
  <si>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</si>
  <si>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</si>
  <si>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</si>
  <si>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</si>
  <si>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</si>
  <si>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</si>
  <si>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</si>
  <si>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</si>
  <si>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</si>
  <si>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</si>
  <si>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</si>
  <si>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</si>
  <si>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</si>
  <si>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</si>
  <si>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</si>
  <si>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</si>
  <si>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</si>
  <si>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</si>
  <si>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</si>
  <si>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</si>
  <si>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</si>
  <si>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</si>
  <si>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</si>
  <si>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</si>
  <si>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</si>
  <si>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</si>
  <si>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</si>
  <si>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</si>
  <si>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</si>
  <si>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</si>
  <si>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</si>
  <si>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</si>
  <si>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</si>
  <si>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</si>
  <si>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</si>
  <si>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</si>
  <si>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</si>
  <si>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</si>
  <si>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</si>
  <si>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</si>
  <si>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</si>
  <si>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</si>
  <si>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</si>
  <si>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</si>
  <si>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</si>
  <si>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</si>
  <si>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</si>
  <si>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</si>
  <si>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</si>
  <si>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</si>
  <si>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</si>
  <si>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</si>
  <si>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</si>
  <si>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</si>
  <si>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</si>
  <si>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</si>
  <si>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</si>
  <si>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</si>
  <si>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</si>
  <si>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</si>
  <si>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</si>
  <si>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</si>
  <si>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</si>
  <si>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</si>
  <si>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</si>
  <si>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</si>
  <si>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</si>
  <si>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</si>
  <si>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</si>
  <si>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</si>
  <si>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</si>
  <si>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</si>
  <si>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</si>
  <si>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</si>
  <si>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</si>
  <si>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</si>
  <si>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</si>
  <si>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</si>
  <si>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</si>
  <si>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</si>
  <si>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</si>
  <si>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</si>
  <si>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</si>
  <si>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</si>
  <si>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</si>
  <si>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</si>
  <si>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</si>
  <si>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</si>
  <si>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</si>
  <si>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</si>
  <si>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</si>
  <si>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</si>
  <si>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</si>
  <si>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</si>
  <si>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</si>
  <si>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</si>
  <si>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</si>
  <si>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</si>
  <si>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</si>
  <si>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</si>
  <si>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</si>
  <si>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</si>
  <si>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</si>
  <si>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</si>
  <si>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</si>
  <si>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</si>
  <si>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</si>
  <si>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</si>
  <si>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</si>
  <si>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</si>
  <si>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</si>
  <si>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</si>
  <si>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</si>
  <si>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</si>
  <si>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</si>
  <si>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</si>
  <si>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</si>
  <si>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</si>
  <si>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</si>
  <si>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</si>
  <si>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</si>
  <si>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</si>
  <si>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</si>
  <si>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</si>
  <si>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</si>
  <si>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</si>
  <si>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</si>
  <si>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</si>
  <si>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</si>
  <si>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</si>
  <si>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</si>
  <si>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</si>
  <si>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</si>
  <si>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</si>
  <si>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</si>
  <si>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</si>
  <si>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</si>
  <si>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</si>
  <si>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</si>
  <si>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</si>
  <si>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</si>
  <si>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</si>
  <si>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</si>
  <si>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</si>
  <si>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</si>
  <si>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</si>
  <si>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</si>
  <si>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</si>
  <si>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</si>
  <si>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</si>
  <si>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</si>
  <si>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</si>
  <si>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</si>
  <si>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</si>
  <si>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</si>
  <si>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</si>
  <si>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</si>
  <si>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</si>
  <si>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</si>
  <si>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</si>
  <si>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</si>
  <si>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</si>
  <si>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</si>
  <si>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</si>
  <si>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</si>
  <si>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</si>
  <si>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</si>
  <si>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</si>
  <si>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</si>
  <si>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</si>
  <si>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</si>
  <si>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</si>
  <si>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</si>
  <si>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</si>
  <si>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</si>
  <si>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</si>
  <si>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</si>
  <si>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</si>
  <si>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</si>
  <si>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</si>
  <si>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</si>
  <si>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</si>
  <si>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</si>
  <si>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</si>
  <si>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</si>
  <si>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</si>
  <si>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</si>
  <si>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</si>
  <si>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</si>
  <si>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</si>
  <si>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</si>
  <si>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</si>
  <si>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</si>
  <si>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</si>
  <si>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</si>
  <si>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</si>
  <si>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</si>
  <si>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</si>
  <si>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</si>
  <si>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</si>
  <si>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</si>
  <si>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</si>
  <si>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</si>
  <si>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</si>
  <si>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</si>
  <si>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</si>
  <si>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</si>
  <si>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</si>
  <si>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</si>
  <si>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</si>
  <si>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</si>
  <si>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</si>
  <si>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</si>
  <si>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</si>
  <si>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</si>
  <si>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</si>
  <si>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</si>
  <si>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</si>
  <si>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</si>
  <si>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</si>
  <si>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</si>
  <si>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</si>
  <si>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</si>
  <si>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</si>
  <si>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</si>
  <si>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</si>
  <si>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</si>
  <si>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</si>
  <si>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</si>
  <si>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</si>
  <si>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</si>
  <si>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</si>
  <si>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</si>
  <si>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</si>
  <si>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</si>
  <si>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</si>
  <si>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</si>
  <si>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</si>
  <si>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</si>
  <si>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</si>
  <si>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</si>
  <si>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</si>
  <si>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</si>
  <si>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</si>
  <si>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</si>
  <si>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</si>
  <si>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</si>
  <si>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</si>
  <si>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</si>
  <si>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</si>
  <si>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</si>
  <si>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</si>
  <si>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</si>
  <si>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</si>
  <si>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</si>
  <si>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</si>
  <si>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</si>
  <si>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</si>
  <si>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</si>
  <si>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</si>
  <si>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</si>
  <si>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</si>
  <si>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</si>
  <si>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</si>
  <si>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</si>
  <si>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</si>
  <si>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</si>
  <si>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</si>
  <si>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</si>
  <si>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</si>
  <si>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</si>
  <si>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</si>
  <si>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</si>
  <si>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</si>
  <si>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</si>
  <si>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</si>
  <si>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</si>
  <si>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</si>
  <si>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</si>
  <si>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</si>
  <si>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</si>
  <si>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</si>
  <si>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</si>
  <si>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</si>
  <si>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</si>
  <si>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</si>
  <si>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</si>
  <si>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</si>
  <si>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</si>
  <si>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</si>
  <si>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</si>
  <si>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</si>
  <si>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</si>
  <si>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</si>
  <si>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</si>
  <si>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</si>
  <si>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</si>
  <si>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</si>
  <si>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</si>
  <si>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</si>
  <si>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</si>
  <si>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</si>
  <si>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</si>
  <si>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</si>
  <si>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</si>
  <si>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</si>
  <si>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</si>
  <si>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</si>
  <si>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</si>
  <si>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</si>
  <si>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</si>
  <si>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</si>
  <si>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</si>
  <si>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</si>
  <si>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</si>
  <si>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</si>
  <si>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</si>
  <si>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</si>
  <si>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</si>
  <si>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</si>
  <si>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</si>
  <si>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</si>
  <si>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</si>
  <si>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</si>
  <si>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</si>
  <si>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</si>
  <si>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</si>
  <si>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</si>
  <si>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</si>
  <si>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</si>
  <si>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</si>
  <si>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</si>
  <si>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</si>
  <si>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</si>
  <si>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</si>
  <si>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</si>
  <si>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</si>
  <si>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</si>
  <si>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</si>
  <si>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</si>
  <si>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</si>
  <si>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</si>
  <si>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</si>
  <si>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</si>
  <si>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</si>
  <si>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</si>
  <si>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</si>
  <si>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</si>
  <si>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</si>
  <si>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</si>
  <si>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</si>
  <si>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</si>
  <si>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</si>
  <si>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</si>
  <si>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</si>
  <si>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</si>
  <si>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</si>
  <si>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</si>
  <si>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</si>
  <si>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</si>
  <si>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</si>
  <si>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</si>
  <si>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</si>
  <si>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</si>
  <si>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</si>
  <si>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</si>
  <si>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</si>
  <si>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</si>
  <si>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</si>
  <si>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</si>
  <si>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</si>
  <si>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</si>
  <si>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</si>
  <si>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</si>
  <si>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</si>
  <si>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</si>
  <si>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</si>
  <si>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</si>
  <si>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</si>
  <si>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</si>
  <si>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</si>
  <si>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</si>
  <si>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</si>
  <si>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</si>
  <si>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</si>
  <si>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</si>
  <si>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</si>
  <si>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</si>
  <si>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</si>
  <si>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</si>
  <si>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</si>
  <si>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</si>
  <si>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</si>
  <si>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</si>
  <si>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</si>
  <si>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</si>
  <si>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</si>
  <si>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</si>
  <si>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</si>
  <si>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</si>
  <si>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</si>
  <si>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</si>
  <si>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</si>
  <si>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</si>
  <si>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</si>
  <si>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</si>
  <si>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</si>
  <si>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</si>
  <si>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</si>
  <si>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</si>
  <si>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</si>
  <si>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</si>
  <si>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</si>
  <si>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</si>
  <si>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</si>
  <si>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</si>
  <si>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</si>
  <si>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</si>
  <si>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</si>
  <si>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</si>
  <si>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</si>
  <si>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</si>
  <si>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</si>
  <si>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</si>
  <si>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</si>
  <si>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</si>
  <si>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</si>
  <si>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</si>
  <si>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</si>
  <si>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</si>
  <si>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</si>
  <si>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</si>
  <si>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</si>
  <si>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</si>
  <si>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</si>
  <si>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</si>
  <si>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</si>
  <si>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</si>
  <si>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</si>
  <si>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</si>
  <si>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</si>
  <si>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</si>
  <si>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</si>
  <si>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</si>
  <si>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</si>
  <si>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</si>
  <si>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</si>
  <si>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</si>
  <si>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</si>
  <si>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</si>
  <si>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</si>
  <si>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</si>
  <si>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</si>
  <si>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</si>
  <si>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</si>
  <si>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</si>
  <si>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</si>
  <si>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</si>
  <si>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</si>
  <si>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</si>
  <si>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</si>
  <si>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</si>
  <si>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</si>
  <si>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</si>
  <si>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</si>
  <si>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</si>
  <si>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</si>
  <si>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</si>
  <si>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</si>
  <si>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</si>
  <si>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</si>
  <si>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</si>
  <si>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</si>
  <si>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</si>
  <si>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</si>
  <si>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</si>
  <si>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</si>
  <si>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</si>
  <si>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</si>
  <si>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</si>
  <si>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</si>
  <si>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</si>
  <si>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</si>
  <si>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</si>
  <si>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</si>
  <si>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</si>
  <si>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</si>
  <si>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</si>
  <si>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</si>
  <si>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</si>
  <si>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</si>
  <si>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</si>
  <si>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</si>
  <si>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</si>
  <si>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</si>
  <si>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</si>
  <si>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</si>
  <si>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</si>
  <si>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</si>
  <si>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</si>
  <si>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</si>
  <si>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</si>
  <si>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</si>
  <si>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</si>
  <si>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</si>
  <si>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</si>
  <si>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</si>
  <si>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</si>
  <si>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</si>
  <si>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</si>
  <si>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</si>
  <si>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</si>
  <si>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</si>
  <si>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</si>
  <si>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</si>
  <si>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</si>
  <si>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</si>
  <si>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</si>
  <si>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</si>
  <si>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</si>
  <si>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</si>
  <si>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</si>
  <si>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</si>
  <si>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</si>
  <si>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</si>
  <si>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</si>
  <si>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</si>
  <si>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</si>
  <si>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</si>
  <si>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</si>
  <si>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</si>
  <si>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</si>
  <si>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</si>
  <si>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</si>
  <si>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</si>
  <si>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</si>
  <si>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</si>
  <si>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</si>
  <si>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</si>
  <si>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</si>
  <si>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</si>
  <si>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</si>
  <si>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</si>
  <si>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</si>
  <si>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</si>
  <si>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</si>
  <si>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</si>
  <si>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</si>
  <si>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</si>
  <si>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</si>
  <si>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</si>
  <si>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</si>
  <si>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</si>
  <si>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</si>
  <si>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</si>
  <si>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</si>
  <si>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</si>
  <si>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</si>
  <si>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</si>
  <si>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</si>
  <si>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</si>
  <si>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</si>
  <si>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</si>
  <si>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</si>
  <si>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</si>
  <si>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</si>
  <si>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</si>
  <si>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</si>
  <si>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</si>
  <si>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</si>
  <si>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</si>
  <si>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</si>
  <si>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</si>
  <si>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</si>
  <si>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</si>
  <si>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</si>
  <si>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</si>
  <si>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</si>
  <si>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</si>
  <si>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</si>
  <si>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</si>
  <si>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</si>
  <si>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</si>
  <si>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</si>
  <si>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</si>
  <si>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</si>
  <si>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</si>
  <si>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</si>
  <si>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</si>
  <si>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</si>
  <si>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</si>
  <si>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</si>
  <si>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</si>
  <si>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</si>
  <si>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</si>
  <si>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</si>
  <si>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</si>
  <si>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</si>
  <si>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</si>
  <si>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</si>
  <si>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</si>
  <si>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</si>
  <si>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</si>
  <si>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</si>
  <si>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</si>
  <si>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</si>
  <si>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</si>
  <si>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</si>
  <si>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</si>
  <si>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</si>
  <si>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</si>
  <si>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</si>
  <si>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</si>
  <si>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</si>
  <si>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</si>
  <si>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</si>
  <si>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</si>
  <si>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</si>
  <si>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</si>
  <si>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</si>
  <si>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</si>
  <si>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</si>
  <si>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</si>
  <si>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</si>
  <si>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</si>
  <si>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</si>
  <si>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</si>
  <si>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</si>
  <si>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</si>
  <si>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</si>
  <si>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</si>
  <si>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</si>
  <si>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</si>
  <si>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</si>
  <si>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</si>
  <si>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</si>
  <si>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</si>
  <si>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</si>
  <si>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</si>
  <si>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</si>
  <si>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</si>
  <si>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</si>
  <si>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</si>
  <si>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</si>
  <si>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</si>
  <si>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</si>
  <si>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</si>
  <si>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</si>
  <si>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</si>
  <si>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</si>
  <si>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</si>
  <si>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</si>
  <si>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</si>
  <si>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</si>
  <si>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</si>
  <si>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</si>
  <si>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</si>
  <si>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</si>
  <si>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</si>
  <si>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</si>
  <si>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</si>
  <si>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</si>
  <si>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</si>
  <si>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</si>
  <si>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</si>
  <si>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</si>
  <si>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</si>
  <si>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</si>
  <si>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</si>
  <si>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</si>
  <si>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</si>
  <si>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</si>
  <si>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</si>
  <si>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</si>
  <si>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</si>
  <si>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</si>
  <si>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</si>
  <si>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</si>
  <si>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</si>
  <si>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</si>
  <si>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</si>
  <si>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</si>
  <si>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</si>
  <si>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</si>
  <si>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</si>
  <si>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</si>
  <si>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</si>
  <si>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</si>
  <si>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</si>
  <si>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</si>
  <si>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</si>
  <si>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</si>
  <si>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</si>
  <si>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</si>
  <si>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</si>
  <si>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</si>
  <si>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</si>
  <si>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</si>
  <si>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</si>
  <si>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</si>
  <si>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</si>
  <si>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</si>
  <si>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</si>
  <si>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</si>
  <si>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</si>
  <si>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</si>
  <si>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</si>
  <si>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</si>
  <si>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</si>
  <si>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</si>
  <si>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</si>
  <si>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</si>
  <si>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</si>
  <si>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</si>
  <si>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</si>
  <si>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</si>
  <si>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</si>
  <si>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</si>
  <si>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</si>
  <si>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</si>
  <si>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</si>
  <si>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</si>
  <si>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</si>
  <si>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</si>
  <si>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</si>
  <si>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</si>
  <si>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</si>
  <si>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</si>
  <si>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</si>
  <si>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</si>
  <si>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</si>
  <si>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</si>
  <si>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</si>
  <si>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</si>
  <si>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</si>
  <si>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</si>
  <si>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</si>
  <si>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</si>
  <si>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</si>
  <si>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</si>
  <si>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</si>
  <si>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</si>
  <si>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</si>
  <si>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</si>
  <si>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</si>
  <si>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</si>
  <si>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</si>
  <si>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</si>
  <si>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</si>
  <si>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</si>
  <si>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</si>
  <si>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</si>
  <si>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</si>
  <si>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</si>
  <si>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</si>
  <si>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</si>
  <si>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</si>
  <si>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</si>
  <si>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</si>
  <si>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</si>
  <si>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</si>
  <si>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</si>
  <si>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</si>
  <si>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</si>
  <si>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</si>
  <si>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</si>
  <si>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</si>
  <si>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</si>
  <si>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</si>
  <si>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</si>
  <si>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</si>
  <si>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</si>
  <si>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</si>
  <si>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</si>
  <si>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</si>
  <si>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</si>
  <si>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</si>
  <si>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</si>
  <si>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</si>
  <si>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</si>
  <si>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</si>
  <si>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</si>
  <si>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</si>
  <si>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</si>
  <si>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</si>
  <si>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</si>
  <si>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</si>
  <si>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</si>
  <si>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</si>
  <si>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</si>
  <si>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</si>
  <si>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</si>
  <si>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</si>
  <si>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</si>
  <si>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</si>
  <si>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</si>
  <si>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</si>
  <si>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</si>
  <si>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</si>
  <si>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</si>
  <si>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</si>
  <si>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</si>
  <si>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</si>
  <si>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</si>
  <si>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</si>
  <si>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</si>
  <si>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</si>
  <si>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</si>
  <si>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</si>
  <si>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</si>
  <si>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</si>
  <si>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</si>
  <si>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</si>
  <si>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</si>
  <si>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</si>
  <si>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</si>
  <si>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</si>
  <si>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</si>
  <si>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</si>
  <si>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</si>
  <si>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</si>
  <si>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</si>
  <si>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</si>
  <si>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</si>
  <si>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</si>
  <si>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</si>
  <si>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</si>
  <si>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</si>
  <si>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</si>
  <si>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</si>
  <si>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</si>
  <si>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</si>
  <si>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</si>
  <si>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</si>
  <si>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</si>
  <si>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</si>
  <si>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</si>
  <si>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</si>
  <si>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</si>
  <si>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</si>
  <si>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</si>
  <si>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</si>
  <si>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</si>
  <si>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</si>
  <si>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</si>
  <si>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</si>
  <si>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</si>
  <si>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</si>
  <si>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</si>
  <si>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</si>
  <si>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</si>
  <si>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</si>
  <si>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</si>
  <si>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</si>
  <si>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</si>
  <si>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</si>
  <si>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</si>
  <si>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</si>
  <si>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</si>
  <si>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</si>
  <si>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</si>
  <si>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</si>
  <si>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</si>
  <si>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</si>
  <si>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</si>
  <si>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</si>
  <si>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</si>
  <si>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</si>
  <si>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</si>
  <si>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</si>
  <si>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</si>
  <si>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</si>
  <si>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</si>
  <si>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</si>
  <si>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</si>
  <si>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</si>
  <si>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</si>
  <si>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</si>
  <si>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</si>
  <si>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</si>
  <si>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</si>
  <si>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</si>
  <si>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</si>
  <si>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</si>
  <si>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</si>
  <si>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</si>
  <si>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</si>
  <si>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</si>
  <si>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</si>
  <si>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</si>
  <si>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</si>
  <si>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</si>
  <si>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</si>
  <si>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</si>
  <si>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</si>
  <si>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</si>
  <si>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</si>
  <si>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</si>
  <si>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</si>
  <si>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</si>
  <si>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</si>
  <si>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</si>
  <si>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</si>
  <si>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</si>
  <si>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</si>
  <si>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</si>
  <si>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</si>
  <si>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</si>
  <si>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</si>
  <si>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</si>
  <si>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</si>
  <si>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</si>
  <si>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</si>
  <si>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</si>
  <si>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</si>
  <si>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</si>
  <si>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</si>
  <si>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</si>
  <si>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</si>
  <si>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</si>
  <si>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</si>
  <si>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</si>
  <si>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</si>
  <si>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</si>
  <si>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</si>
  <si>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</si>
  <si>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</si>
  <si>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</si>
  <si>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</si>
  <si>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</si>
  <si>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</si>
  <si>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</si>
  <si>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</si>
  <si>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</si>
  <si>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</si>
  <si>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</si>
  <si>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</si>
  <si>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</si>
  <si>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</si>
  <si>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</si>
  <si>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</si>
  <si>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</si>
  <si>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</si>
  <si>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</si>
  <si>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</si>
  <si>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</si>
  <si>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</si>
  <si>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</si>
  <si>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</si>
  <si>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</si>
  <si>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</si>
  <si>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</si>
  <si>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</si>
  <si>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</si>
  <si>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</si>
  <si>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</si>
  <si>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</si>
  <si>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</si>
  <si>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</si>
  <si>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</si>
  <si>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</si>
  <si>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</si>
  <si>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</si>
  <si>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</si>
  <si>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</si>
  <si>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</si>
  <si>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</si>
  <si>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</si>
  <si>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</si>
  <si>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</si>
  <si>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</si>
  <si>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</si>
  <si>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</si>
  <si>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</si>
  <si>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</si>
  <si>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</si>
  <si>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</si>
  <si>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</si>
  <si>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</si>
  <si>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</si>
  <si>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</si>
  <si>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</si>
  <si>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</si>
  <si>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</si>
  <si>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</si>
  <si>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</si>
  <si>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</si>
  <si>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</si>
  <si>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</si>
  <si>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</si>
  <si>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</si>
  <si>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</si>
  <si>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</si>
  <si>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</si>
  <si>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</si>
  <si>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</si>
  <si>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</si>
  <si>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</si>
  <si>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</si>
  <si>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</si>
  <si>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</si>
  <si>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</si>
  <si>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</si>
  <si>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</si>
  <si>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</si>
  <si>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</si>
  <si>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</si>
  <si>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</si>
  <si>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</si>
  <si>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</si>
  <si>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</si>
  <si>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</si>
  <si>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</si>
  <si>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</si>
  <si>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</si>
  <si>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</si>
  <si>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</si>
  <si>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</si>
  <si>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</si>
  <si>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</si>
  <si>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</si>
  <si>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</si>
  <si>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</si>
  <si>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</si>
  <si>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</si>
  <si>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</si>
  <si>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</si>
  <si>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</si>
  <si>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</si>
  <si>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</si>
  <si>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</si>
  <si>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</si>
  <si>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</si>
  <si>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</si>
  <si>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</si>
  <si>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</si>
  <si>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</si>
  <si>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</si>
  <si>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</si>
  <si>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</si>
  <si>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</si>
  <si>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</si>
  <si>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</si>
  <si>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</si>
  <si>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</si>
  <si>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</si>
  <si>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</si>
  <si>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</si>
  <si>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</si>
  <si>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</si>
  <si>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</si>
  <si>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</si>
  <si>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</si>
  <si>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</si>
  <si>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</si>
  <si>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</si>
  <si>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</si>
  <si>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</si>
  <si>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</si>
  <si>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</si>
  <si>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</si>
  <si>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</si>
  <si>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</si>
  <si>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</si>
  <si>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</si>
  <si>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</si>
  <si>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</si>
  <si>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</si>
  <si>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</si>
  <si>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</si>
  <si>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</si>
  <si>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</si>
  <si>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</si>
  <si>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</si>
  <si>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</si>
  <si>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</si>
  <si>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</si>
  <si>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</si>
  <si>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</si>
  <si>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</si>
  <si>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</si>
  <si>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</si>
  <si>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</si>
  <si>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</si>
  <si>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</si>
  <si>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</si>
  <si>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</si>
  <si>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</si>
  <si>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</si>
  <si>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</si>
  <si>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</si>
  <si>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</si>
  <si>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</si>
  <si>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</si>
  <si>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</si>
  <si>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</si>
  <si>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</si>
  <si>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</si>
  <si>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</si>
  <si>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</si>
  <si>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</si>
  <si>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</si>
  <si>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</si>
  <si>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</si>
  <si>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</si>
  <si>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</si>
  <si>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</si>
  <si>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</si>
  <si>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</si>
  <si>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</si>
  <si>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</si>
  <si>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</si>
  <si>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</si>
  <si>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</si>
  <si>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</si>
  <si>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</si>
  <si>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</si>
  <si>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</si>
  <si>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</si>
  <si>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</si>
  <si>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</si>
  <si>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</si>
  <si>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</si>
  <si>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</si>
  <si>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</si>
  <si>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</si>
  <si>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</si>
  <si>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</si>
  <si>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</si>
  <si>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</si>
  <si>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</si>
  <si>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</si>
  <si>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</si>
  <si>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</si>
  <si>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</si>
  <si>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</si>
  <si>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</si>
  <si>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</si>
  <si>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</si>
  <si>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</si>
  <si>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</si>
  <si>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</si>
  <si>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</si>
  <si>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</si>
  <si>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</si>
  <si>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</si>
  <si>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</si>
  <si>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</si>
  <si>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</si>
  <si>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</si>
  <si>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</si>
  <si>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</si>
  <si>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</si>
  <si>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</si>
  <si>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</si>
  <si>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</si>
  <si>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</si>
  <si>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</si>
  <si>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</si>
  <si>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</si>
  <si>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</si>
  <si>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</si>
  <si>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</si>
  <si>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</si>
  <si>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</si>
  <si>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</si>
  <si>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</si>
  <si>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</si>
  <si>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</si>
  <si>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</si>
  <si>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</si>
  <si>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</si>
  <si>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</si>
  <si>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</si>
  <si>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</si>
  <si>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</si>
  <si>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</si>
  <si>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</si>
  <si>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</si>
  <si>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</si>
  <si>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</si>
  <si>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</si>
  <si>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</si>
  <si>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</si>
  <si>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</si>
  <si>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</si>
  <si>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</si>
  <si>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</si>
  <si>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</si>
  <si>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</si>
  <si>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</si>
  <si>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</si>
  <si>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</si>
  <si>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</si>
  <si>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</si>
  <si>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</si>
  <si>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</si>
  <si>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</si>
  <si>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</si>
  <si>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</si>
  <si>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</si>
  <si>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</si>
  <si>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</si>
  <si>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</si>
  <si>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</si>
  <si>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</si>
  <si>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</si>
  <si>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</si>
  <si>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</si>
  <si>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</si>
  <si>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</si>
  <si>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</si>
  <si>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</si>
  <si>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</si>
  <si>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</si>
  <si>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</si>
  <si>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</si>
  <si>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</si>
  <si>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</si>
  <si>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</si>
  <si>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</si>
  <si>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</si>
  <si>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</si>
  <si>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</si>
  <si>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</si>
  <si>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</si>
  <si>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</si>
  <si>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</si>
  <si>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</si>
  <si>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</si>
  <si>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</si>
  <si>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</si>
  <si>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</si>
  <si>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</si>
  <si>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</si>
  <si>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</si>
  <si>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</si>
  <si>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</si>
  <si>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</si>
  <si>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</si>
  <si>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</si>
  <si>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</si>
  <si>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</si>
  <si>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</si>
  <si>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</si>
  <si>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</si>
  <si>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</si>
  <si>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</si>
  <si>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</si>
  <si>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</si>
  <si>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</si>
  <si>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</si>
  <si>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</si>
  <si>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</si>
  <si>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</si>
  <si>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</si>
  <si>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</si>
  <si>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</si>
  <si>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</si>
  <si>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</si>
  <si>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</si>
  <si>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</si>
  <si>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</si>
  <si>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</si>
  <si>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</si>
  <si>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</si>
  <si>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</si>
  <si>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</si>
  <si>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</si>
  <si>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</si>
  <si>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</si>
  <si>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</si>
  <si>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</si>
  <si>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</si>
  <si>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</si>
  <si>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</si>
  <si>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</si>
  <si>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</si>
  <si>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</si>
  <si>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</si>
  <si>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</si>
  <si>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</si>
  <si>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</si>
  <si>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</si>
  <si>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</si>
  <si>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</si>
  <si>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</si>
  <si>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</si>
  <si>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</si>
  <si>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</si>
  <si>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</si>
  <si>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</si>
  <si>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</si>
  <si>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</si>
  <si>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</si>
  <si>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</si>
  <si>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</si>
  <si>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</si>
  <si>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</si>
  <si>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</si>
  <si>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</si>
  <si>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</si>
  <si>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</si>
  <si>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</si>
  <si>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</si>
  <si>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</si>
  <si>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</si>
  <si>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</si>
  <si>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</si>
  <si>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</si>
  <si>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</si>
  <si>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</si>
  <si>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</si>
  <si>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</si>
  <si>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</si>
  <si>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</si>
  <si>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</si>
  <si>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</si>
  <si>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</si>
  <si>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</si>
  <si>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</si>
  <si>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</si>
  <si>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</si>
  <si>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</si>
  <si>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</si>
  <si>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</si>
  <si>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</si>
  <si>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</si>
  <si>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</si>
  <si>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</si>
  <si>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</si>
  <si>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</si>
  <si>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</si>
  <si>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</si>
  <si>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</si>
  <si>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</si>
  <si>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</si>
  <si>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</si>
  <si>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</si>
  <si>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</si>
  <si>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</si>
  <si>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</si>
  <si>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</si>
  <si>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</si>
  <si>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</si>
  <si>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</si>
  <si>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</si>
  <si>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</si>
  <si>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</si>
  <si>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</si>
  <si>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</si>
  <si>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</si>
  <si>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</si>
  <si>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</si>
  <si>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</si>
  <si>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</si>
  <si>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</si>
  <si>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</si>
  <si>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</si>
  <si>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</si>
  <si>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</si>
  <si>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</si>
  <si>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</si>
  <si>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</si>
  <si>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</si>
  <si>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</si>
  <si>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</si>
  <si>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</si>
  <si>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</si>
  <si>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</si>
  <si>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</si>
  <si>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</si>
  <si>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</si>
  <si>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</si>
  <si>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</si>
  <si>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</si>
  <si>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</si>
  <si>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</si>
  <si>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</si>
  <si>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</si>
  <si>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</si>
  <si>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</si>
  <si>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</si>
  <si>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</si>
  <si>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</si>
  <si>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</si>
  <si>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</si>
  <si>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</si>
  <si>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</si>
  <si>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</si>
  <si>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</si>
  <si>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</si>
  <si>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</si>
  <si>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</si>
  <si>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</si>
  <si>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</si>
  <si>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</si>
  <si>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</si>
  <si>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</si>
  <si>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</si>
  <si>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</si>
  <si>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</si>
  <si>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</si>
  <si>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</si>
  <si>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</si>
  <si>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</si>
  <si>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</si>
  <si>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</si>
  <si>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</si>
  <si>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</si>
  <si>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</si>
  <si>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</si>
  <si>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</si>
  <si>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</si>
  <si>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</si>
  <si>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</si>
  <si>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</si>
  <si>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</si>
  <si>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</si>
  <si>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</si>
  <si>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</si>
  <si>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</si>
  <si>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</si>
  <si>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</si>
  <si>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</si>
  <si>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</si>
  <si>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</si>
  <si>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</si>
  <si>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</si>
  <si>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</si>
  <si>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</si>
  <si>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</si>
  <si>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</si>
  <si>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</si>
  <si>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</si>
  <si>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</si>
  <si>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</si>
  <si>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</si>
  <si>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</si>
  <si>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</si>
  <si>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</si>
  <si>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</si>
  <si>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</si>
  <si>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</si>
  <si>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</si>
  <si>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</si>
  <si>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</si>
  <si>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</si>
  <si>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</si>
  <si>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</si>
  <si>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</si>
  <si>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</si>
  <si>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</si>
  <si>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</si>
  <si>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</si>
  <si>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</si>
  <si>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</si>
  <si>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</si>
  <si>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</si>
  <si>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</si>
  <si>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</si>
  <si>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</si>
  <si>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</si>
  <si>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</si>
  <si>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</si>
  <si>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</si>
  <si>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</si>
  <si>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</si>
  <si>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</si>
  <si>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</si>
  <si>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</si>
  <si>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</si>
  <si>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</si>
  <si>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</si>
  <si>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</si>
  <si>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</si>
  <si>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</si>
  <si>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</si>
  <si>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</si>
  <si>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</si>
  <si>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</si>
  <si>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</si>
  <si>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</si>
  <si>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</si>
  <si>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</si>
  <si>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</si>
  <si>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</si>
  <si>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</si>
  <si>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</si>
  <si>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</si>
  <si>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</si>
  <si>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</si>
  <si>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</si>
  <si>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</si>
  <si>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</si>
  <si>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</si>
  <si>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</si>
  <si>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</si>
  <si>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</si>
  <si>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</si>
  <si>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</si>
  <si>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</si>
  <si>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</si>
  <si>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</si>
  <si>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</si>
  <si>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</si>
  <si>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</si>
  <si>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</si>
  <si>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</si>
  <si>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</si>
  <si>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</si>
  <si>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</si>
  <si>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</si>
  <si>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</si>
  <si>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</si>
  <si>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</si>
  <si>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</si>
  <si>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</si>
  <si>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</si>
  <si>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</si>
  <si>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</si>
  <si>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</si>
  <si>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</si>
  <si>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</si>
  <si>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</si>
  <si>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</si>
  <si>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</si>
  <si>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</si>
  <si>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</si>
  <si>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</si>
  <si>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</si>
  <si>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</si>
  <si>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</si>
  <si>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</si>
  <si>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</si>
  <si>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</si>
  <si>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</si>
  <si>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</si>
  <si>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</si>
  <si>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</si>
  <si>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</si>
  <si>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</si>
  <si>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</si>
  <si>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</si>
  <si>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</si>
  <si>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</si>
  <si>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</si>
  <si>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</si>
  <si>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</si>
  <si>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</si>
  <si>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</si>
  <si>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</si>
  <si>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</si>
  <si>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</si>
  <si>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</si>
  <si>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</si>
  <si>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</si>
  <si>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</si>
  <si>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</si>
  <si>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</si>
  <si>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</si>
  <si>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</si>
  <si>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</si>
  <si>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</si>
  <si>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</si>
  <si>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</si>
  <si>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</si>
  <si>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</si>
  <si>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</si>
  <si>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</si>
  <si>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</si>
  <si>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</si>
  <si>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</si>
  <si>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</si>
  <si>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</si>
  <si>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</si>
  <si>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</si>
  <si>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</si>
  <si>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</si>
  <si>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</si>
  <si>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</si>
  <si>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</si>
  <si>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</si>
  <si>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</si>
  <si>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</si>
  <si>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</si>
  <si>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</si>
  <si>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</si>
  <si>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</si>
  <si>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</si>
  <si>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</si>
  <si>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</si>
  <si>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</si>
  <si>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</si>
  <si>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</si>
  <si>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</si>
  <si>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</si>
  <si>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</si>
  <si>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</si>
  <si>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</si>
  <si>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</si>
  <si>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</si>
  <si>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</si>
  <si>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</si>
  <si>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</si>
  <si>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</si>
  <si>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</si>
  <si>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</si>
  <si>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</si>
  <si>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</si>
  <si>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</si>
  <si>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</si>
  <si>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</si>
  <si>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</si>
  <si>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</si>
  <si>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</si>
  <si>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</si>
  <si>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</si>
  <si>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</si>
  <si>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</si>
  <si>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</si>
  <si>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</si>
  <si>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</si>
  <si>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</si>
  <si>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</si>
  <si>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</si>
  <si>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</si>
  <si>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</si>
  <si>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</si>
  <si>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</si>
  <si>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</si>
  <si>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</si>
  <si>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</si>
  <si>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</si>
  <si>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</si>
  <si>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</si>
  <si>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</si>
  <si>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</si>
  <si>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</si>
  <si>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</si>
  <si>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</si>
  <si>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</si>
  <si>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</si>
  <si>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</si>
  <si>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</si>
  <si>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</si>
  <si>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</si>
  <si>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</si>
  <si>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</si>
  <si>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</si>
  <si>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</si>
  <si>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</si>
  <si>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</si>
  <si>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</si>
  <si>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</si>
  <si>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</si>
  <si>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</si>
  <si>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</si>
  <si>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</si>
  <si>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</si>
  <si>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</si>
  <si>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</si>
  <si>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</si>
  <si>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</si>
  <si>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</si>
  <si>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</si>
  <si>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</si>
  <si>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</si>
  <si>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</si>
  <si>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</si>
  <si>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</si>
  <si>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</si>
  <si>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</si>
  <si>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</si>
  <si>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</si>
  <si>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</si>
  <si>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</si>
  <si>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</si>
  <si>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</si>
  <si>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</si>
  <si>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</si>
  <si>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</si>
  <si>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</si>
  <si>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</si>
  <si>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</si>
  <si>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</si>
  <si>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</si>
  <si>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</si>
  <si>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</si>
  <si>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</si>
  <si>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</si>
  <si>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</si>
  <si>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</si>
  <si>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</si>
  <si>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</si>
  <si>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</si>
  <si>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</si>
  <si>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</si>
  <si>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</si>
  <si>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</si>
  <si>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</si>
  <si>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</si>
  <si>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</si>
  <si>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</si>
  <si>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</si>
  <si>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</si>
  <si>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</si>
  <si>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</si>
  <si>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</si>
  <si>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</si>
  <si>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</si>
  <si>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</si>
  <si>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</si>
  <si>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</si>
  <si>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</si>
  <si>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</si>
  <si>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</si>
  <si>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</si>
  <si>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</si>
  <si>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</si>
  <si>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</si>
  <si>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</si>
  <si>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</si>
  <si>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</si>
  <si>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</si>
  <si>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</si>
  <si>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</si>
  <si>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</si>
  <si>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</si>
  <si>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</si>
  <si>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</si>
  <si>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</si>
  <si>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</si>
  <si>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</si>
  <si>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</si>
  <si>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</si>
  <si>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</si>
  <si>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</si>
  <si>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</si>
  <si>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</si>
  <si>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</si>
  <si>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</si>
  <si>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</si>
  <si>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</si>
  <si>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</si>
  <si>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</si>
  <si>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</si>
  <si>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</si>
  <si>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</si>
  <si>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</si>
  <si>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</si>
  <si>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</si>
  <si>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</si>
  <si>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</si>
  <si>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</si>
  <si>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</si>
  <si>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</si>
  <si>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</si>
  <si>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</si>
  <si>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</si>
  <si>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</si>
  <si>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</si>
  <si>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</si>
  <si>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</si>
  <si>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</si>
  <si>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</si>
  <si>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</si>
  <si>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</si>
  <si>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</si>
  <si>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</si>
  <si>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</si>
  <si>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</si>
  <si>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</si>
  <si>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</si>
  <si>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</si>
  <si>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</si>
  <si>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</si>
  <si>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</si>
  <si>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</si>
  <si>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</si>
  <si>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</si>
  <si>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</si>
  <si>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</si>
  <si>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</si>
  <si>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</si>
  <si>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</si>
  <si>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</si>
  <si>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</si>
  <si>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</si>
  <si>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</si>
  <si>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</si>
  <si>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</si>
  <si>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</si>
  <si>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</si>
  <si>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</si>
  <si>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</si>
  <si>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</si>
  <si>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</si>
  <si>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</si>
  <si>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</si>
  <si>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</si>
  <si>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</si>
  <si>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</si>
  <si>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</si>
  <si>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</si>
  <si>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</si>
  <si>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</si>
  <si>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</si>
  <si>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</si>
  <si>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</si>
  <si>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</si>
  <si>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</si>
  <si>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</si>
  <si>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</si>
  <si>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</si>
  <si>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</si>
  <si>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</si>
  <si>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</si>
  <si>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</si>
  <si>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</si>
  <si>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</si>
  <si>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</si>
  <si>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</si>
  <si>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</si>
  <si>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</si>
  <si>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</si>
  <si>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</si>
  <si>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</si>
  <si>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</si>
  <si>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</si>
  <si>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</si>
  <si>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</si>
  <si>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</si>
  <si>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</si>
  <si>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</si>
  <si>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</si>
  <si>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</si>
  <si>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</si>
  <si>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</si>
  <si>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</si>
  <si>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</si>
  <si>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</si>
  <si>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</si>
  <si>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</si>
  <si>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</si>
  <si>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</si>
  <si>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</si>
  <si>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</si>
  <si>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</si>
  <si>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</si>
  <si>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</si>
  <si>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</si>
  <si>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</si>
  <si>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</si>
  <si>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</si>
  <si>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</si>
  <si>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</si>
  <si>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</si>
  <si>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</si>
  <si>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</si>
  <si>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</si>
  <si>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</si>
  <si>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</si>
  <si>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</si>
  <si>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</si>
  <si>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</si>
  <si>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</si>
  <si>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</si>
  <si>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</si>
  <si>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</si>
  <si>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</si>
  <si>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</si>
  <si>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</si>
  <si>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</si>
  <si>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</si>
  <si>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</si>
  <si>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</si>
  <si>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</si>
  <si>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</si>
  <si>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</si>
  <si>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</si>
  <si>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</si>
  <si>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</si>
  <si>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</si>
  <si>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</si>
  <si>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</si>
  <si>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</si>
  <si>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</si>
  <si>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</si>
  <si>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</si>
  <si>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</si>
  <si>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</si>
  <si>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</si>
  <si>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</si>
  <si>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</si>
  <si>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</si>
  <si>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</si>
  <si>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</si>
  <si>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</si>
  <si>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</si>
  <si>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</si>
  <si>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</si>
  <si>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</si>
  <si>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</si>
  <si>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</si>
  <si>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</si>
  <si>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</si>
  <si>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</si>
  <si>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</si>
  <si>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</si>
  <si>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</si>
  <si>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</si>
  <si>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</si>
  <si>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</si>
  <si>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</si>
  <si>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</si>
  <si>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</si>
  <si>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</si>
  <si>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</si>
  <si>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</si>
  <si>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</si>
  <si>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</si>
  <si>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</si>
  <si>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</si>
  <si>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</si>
  <si>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</si>
  <si>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</si>
  <si>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</si>
  <si>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</si>
  <si>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</si>
  <si>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</si>
  <si>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</si>
  <si>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</si>
  <si>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</si>
  <si>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</si>
  <si>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</si>
  <si>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</si>
  <si>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</si>
  <si>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</si>
  <si>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</si>
  <si>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</si>
  <si>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</si>
  <si>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</si>
  <si>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</si>
  <si>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</si>
  <si>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</si>
  <si>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</si>
  <si>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</si>
  <si>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</si>
  <si>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</si>
  <si>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</si>
  <si>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</si>
  <si>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</si>
  <si>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</si>
  <si>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</si>
  <si>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</si>
  <si>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</si>
  <si>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</si>
  <si>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</si>
  <si>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</si>
  <si>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</si>
  <si>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</si>
  <si>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</si>
  <si>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</si>
  <si>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</si>
  <si>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</si>
  <si>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</si>
  <si>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</si>
  <si>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</si>
  <si>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</si>
  <si>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</si>
  <si>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</si>
  <si>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</si>
  <si>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</si>
  <si>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</si>
  <si>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</si>
  <si>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</si>
  <si>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</si>
  <si>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</si>
  <si>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</si>
  <si>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</si>
  <si>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</si>
  <si>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</si>
  <si>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</si>
  <si>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</si>
  <si>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</si>
  <si>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</si>
  <si>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</si>
  <si>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</si>
  <si>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</si>
  <si>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</si>
  <si>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</si>
  <si>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</si>
  <si>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</si>
  <si>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</si>
  <si>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</si>
  <si>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</si>
  <si>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</si>
  <si>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</si>
  <si>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</si>
  <si>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</si>
  <si>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</si>
  <si>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</si>
  <si>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</si>
  <si>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</si>
  <si>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</si>
  <si>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</si>
  <si>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</si>
  <si>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</si>
  <si>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</si>
  <si>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</si>
  <si>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</si>
  <si>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</si>
  <si>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</si>
  <si>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</si>
  <si>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</si>
  <si>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</si>
  <si>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</si>
  <si>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</si>
  <si>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</si>
  <si>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</si>
  <si>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</si>
  <si>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</si>
  <si>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</si>
  <si>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</si>
  <si>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</si>
  <si>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</si>
  <si>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</si>
  <si>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</si>
  <si>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</si>
  <si>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</si>
  <si>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</si>
  <si>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</si>
  <si>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</si>
  <si>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</si>
  <si>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</si>
  <si>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</si>
  <si>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</si>
  <si>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</si>
  <si>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</si>
  <si>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</si>
  <si>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</si>
  <si>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</si>
  <si>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</si>
  <si>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</si>
  <si>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</si>
  <si>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</si>
  <si>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</si>
  <si>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</si>
  <si>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</si>
  <si>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</si>
  <si>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</si>
  <si>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</si>
  <si>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</si>
  <si>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</si>
  <si>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</si>
  <si>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</si>
  <si>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</si>
  <si>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</si>
  <si>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</si>
  <si>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</si>
  <si>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</si>
  <si>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</si>
  <si>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</si>
  <si>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</si>
  <si>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</si>
  <si>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</si>
  <si>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</si>
  <si>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</si>
  <si>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</si>
  <si>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</si>
  <si>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</si>
  <si>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</si>
  <si>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</si>
  <si>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</si>
  <si>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</si>
  <si>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</si>
  <si>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</si>
  <si>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</si>
  <si>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</si>
  <si>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</si>
  <si>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</si>
  <si>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</si>
  <si>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</si>
  <si>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</si>
  <si>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</si>
  <si>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</si>
  <si>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</si>
  <si>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</si>
  <si>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</si>
  <si>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</si>
  <si>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</si>
  <si>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</si>
  <si>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</si>
  <si>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</si>
  <si>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</si>
  <si>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</si>
  <si>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</si>
  <si>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</si>
  <si>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</si>
  <si>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</si>
  <si>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</si>
  <si>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</si>
  <si>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</si>
  <si>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</si>
  <si>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</si>
  <si>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</si>
  <si>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</si>
  <si>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</si>
  <si>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</si>
  <si>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</si>
  <si>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</si>
  <si>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</si>
  <si>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</si>
  <si>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</si>
  <si>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</si>
  <si>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</si>
  <si>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</si>
  <si>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</si>
  <si>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</si>
  <si>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</si>
  <si>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</si>
  <si>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</si>
  <si>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</si>
  <si>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</si>
  <si>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</si>
  <si>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</si>
  <si>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</si>
  <si>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</si>
  <si>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</si>
  <si>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</si>
  <si>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</si>
  <si>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</si>
  <si>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</si>
  <si>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</si>
  <si>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</si>
  <si>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</si>
  <si>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</si>
  <si>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</si>
  <si>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</si>
  <si>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</si>
  <si>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</si>
  <si>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</si>
  <si>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</si>
  <si>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</si>
  <si>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</si>
  <si>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</si>
  <si>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</si>
  <si>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</si>
  <si>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</si>
  <si>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</si>
  <si>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</si>
  <si>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</si>
  <si>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</si>
  <si>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</si>
  <si>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</si>
  <si>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</si>
  <si>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</si>
  <si>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</si>
  <si>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</si>
  <si>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</si>
  <si>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</si>
  <si>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</si>
  <si>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</si>
  <si>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</si>
  <si>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</si>
  <si>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</si>
  <si>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</si>
  <si>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</si>
  <si>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</si>
  <si>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</si>
  <si>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</si>
  <si>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</si>
  <si>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</si>
  <si>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</si>
  <si>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</si>
  <si>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</si>
  <si>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</si>
  <si>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</si>
  <si>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</si>
  <si>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</si>
  <si>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</si>
  <si>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</si>
  <si>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</si>
  <si>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</si>
  <si>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</si>
  <si>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</si>
  <si>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</si>
  <si>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</si>
  <si>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</si>
  <si>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</si>
  <si>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</si>
  <si>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</si>
  <si>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</si>
  <si>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</si>
  <si>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</si>
  <si>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</si>
  <si>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</si>
  <si>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</si>
  <si>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</si>
  <si>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</si>
  <si>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</si>
  <si>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</si>
  <si>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</si>
  <si>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</si>
  <si>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</si>
  <si>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</si>
  <si>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</si>
  <si>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</si>
  <si>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</si>
  <si>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</si>
  <si>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</si>
  <si>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</si>
  <si>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</si>
  <si>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</si>
  <si>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</si>
  <si>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</si>
  <si>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</si>
  <si>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</si>
  <si>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</si>
  <si>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</si>
  <si>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</si>
  <si>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</si>
  <si>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</si>
  <si>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</si>
  <si>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</si>
  <si>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</si>
  <si>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</si>
  <si>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</si>
  <si>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</si>
  <si>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</si>
  <si>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</si>
  <si>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</si>
  <si>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</si>
  <si>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</si>
  <si>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</si>
  <si>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</si>
  <si>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</si>
  <si>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</si>
  <si>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</si>
  <si>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</si>
  <si>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</si>
  <si>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</si>
  <si>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</si>
  <si>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</si>
  <si>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</si>
  <si>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</si>
  <si>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</si>
  <si>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</si>
  <si>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</si>
  <si>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</si>
  <si>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</si>
  <si>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</si>
  <si>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</si>
  <si>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</si>
  <si>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</si>
  <si>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</si>
  <si>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</si>
  <si>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</si>
  <si>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</si>
  <si>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</si>
  <si>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</si>
  <si>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</si>
  <si>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</si>
  <si>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</si>
  <si>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</si>
  <si>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</si>
  <si>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</si>
  <si>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</si>
  <si>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</si>
  <si>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</si>
  <si>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</si>
  <si>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</si>
  <si>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</si>
  <si>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</si>
  <si>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</si>
  <si>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</si>
  <si>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</si>
  <si>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</si>
  <si>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</si>
  <si>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</si>
  <si>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</si>
  <si>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</si>
  <si>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</si>
  <si>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</si>
  <si>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</si>
  <si>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</si>
  <si>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</si>
  <si>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</si>
  <si>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</si>
  <si>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</si>
  <si>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</si>
  <si>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</si>
  <si>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</si>
  <si>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</si>
  <si>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</si>
  <si>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</si>
  <si>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</si>
  <si>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</si>
  <si>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</si>
  <si>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</si>
  <si>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</si>
  <si>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</si>
  <si>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</si>
  <si>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</si>
  <si>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</si>
  <si>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</si>
  <si>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</si>
  <si>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</si>
  <si>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</si>
  <si>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</si>
  <si>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</si>
  <si>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</si>
  <si>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</si>
  <si>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</si>
  <si>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</si>
  <si>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</si>
  <si>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</si>
  <si>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</si>
  <si>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</si>
  <si>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</si>
  <si>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</si>
  <si>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</si>
  <si>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</si>
  <si>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</si>
  <si>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</si>
  <si>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</si>
  <si>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</si>
  <si>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</si>
  <si>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</si>
  <si>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</si>
  <si>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</si>
  <si>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</si>
  <si>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</si>
  <si>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</si>
  <si>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</si>
  <si>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</si>
  <si>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</si>
  <si>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</si>
  <si>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</si>
  <si>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</si>
  <si>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</si>
  <si>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</si>
  <si>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</si>
  <si>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</si>
  <si>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</si>
  <si>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</si>
  <si>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</si>
  <si>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</si>
  <si>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</si>
  <si>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</si>
  <si>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</si>
  <si>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</si>
  <si>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</si>
  <si>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</si>
  <si>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</si>
  <si>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</si>
  <si>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</si>
  <si>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</si>
  <si>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</si>
  <si>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</si>
  <si>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</si>
  <si>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</si>
  <si>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</si>
  <si>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</si>
  <si>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</si>
  <si>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</si>
  <si>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</si>
  <si>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</si>
  <si>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</si>
  <si>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</si>
  <si>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</si>
  <si>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</si>
  <si>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</si>
  <si>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</si>
  <si>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</si>
  <si>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</si>
  <si>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</si>
  <si>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</si>
  <si>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</si>
  <si>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</si>
  <si>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</si>
  <si>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</si>
  <si>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</si>
  <si>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</si>
  <si>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</si>
  <si>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</si>
  <si>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</si>
  <si>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</si>
  <si>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</si>
  <si>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</si>
  <si>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</si>
  <si>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</si>
  <si>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</si>
  <si>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</si>
  <si>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</si>
  <si>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</si>
  <si>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</si>
  <si>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</si>
  <si>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</si>
  <si>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</si>
  <si>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</si>
  <si>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</si>
  <si>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</si>
  <si>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</si>
  <si>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</si>
  <si>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</si>
  <si>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</si>
  <si>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</si>
  <si>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</si>
  <si>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</si>
  <si>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</si>
  <si>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</si>
  <si>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</si>
  <si>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</si>
  <si>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</si>
  <si>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</si>
  <si>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</si>
  <si>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</si>
  <si>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</si>
  <si>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</si>
  <si>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</si>
  <si>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</si>
  <si>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</si>
  <si>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</si>
  <si>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</si>
  <si>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</si>
  <si>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</si>
  <si>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</si>
  <si>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</si>
  <si>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</si>
  <si>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</si>
  <si>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</si>
  <si>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</si>
  <si>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</si>
  <si>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</si>
  <si>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</si>
  <si>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</si>
  <si>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</si>
  <si>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</si>
  <si>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</si>
  <si>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</si>
  <si>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</si>
  <si>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</si>
  <si>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</si>
  <si>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</si>
  <si>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</si>
  <si>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</si>
  <si>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</si>
  <si>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</si>
  <si>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</si>
  <si>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</si>
  <si>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</si>
  <si>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</si>
  <si>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</si>
  <si>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</si>
  <si>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</si>
  <si>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</si>
  <si>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</si>
  <si>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</si>
  <si>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</si>
  <si>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</si>
  <si>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</si>
  <si>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</si>
  <si>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</si>
  <si>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</si>
  <si>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</si>
  <si>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</si>
  <si>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</si>
  <si>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</si>
  <si>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</si>
  <si>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</si>
  <si>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</si>
  <si>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</si>
  <si>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</si>
  <si>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</si>
  <si>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</si>
  <si>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</si>
  <si>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</si>
  <si>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</si>
  <si>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</si>
  <si>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</si>
  <si>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</si>
  <si>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</si>
  <si>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</si>
  <si>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</si>
  <si>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</si>
  <si>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</si>
  <si>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</si>
  <si>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</si>
  <si>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</si>
  <si>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</si>
  <si>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</si>
  <si>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</si>
  <si>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</si>
  <si>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</si>
  <si>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</si>
  <si>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</si>
  <si>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</si>
  <si>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</si>
  <si>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</si>
  <si>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</si>
  <si>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</si>
  <si>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</si>
  <si>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</si>
  <si>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</si>
  <si>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</si>
  <si>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</si>
  <si>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</si>
  <si>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</si>
  <si>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</si>
  <si>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</si>
  <si>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</si>
  <si>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</si>
  <si>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</si>
  <si>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</si>
  <si>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</si>
  <si>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</si>
  <si>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</si>
  <si>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</si>
  <si>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</si>
  <si>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</si>
  <si>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</si>
  <si>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</si>
  <si>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</si>
  <si>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</si>
  <si>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</si>
  <si>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</si>
  <si>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</si>
  <si>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</si>
  <si>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</si>
  <si>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</si>
  <si>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</si>
  <si>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</si>
  <si>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</si>
  <si>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</si>
  <si>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</si>
  <si>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</si>
  <si>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</si>
  <si>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</si>
  <si>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</si>
  <si>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</si>
  <si>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</si>
  <si>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</si>
  <si>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</si>
  <si>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</si>
  <si>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</si>
  <si>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</si>
  <si>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</si>
  <si>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</si>
  <si>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</si>
  <si>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</si>
  <si>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</si>
  <si>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</si>
  <si>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</si>
  <si>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</si>
  <si>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</si>
  <si>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</si>
  <si>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</si>
  <si>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</si>
  <si>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</si>
  <si>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</si>
  <si>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</si>
  <si>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</si>
  <si>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</si>
  <si>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</si>
  <si>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</si>
  <si>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</si>
  <si>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</si>
  <si>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</si>
  <si>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</si>
  <si>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</si>
  <si>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</si>
  <si>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</si>
  <si>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</si>
  <si>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</si>
  <si>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</si>
  <si>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</si>
  <si>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</si>
  <si>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</si>
  <si>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</si>
  <si>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</si>
  <si>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</si>
  <si>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</si>
  <si>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</si>
  <si>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</si>
  <si>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</si>
  <si>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</si>
  <si>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</si>
  <si>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</si>
  <si>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</si>
  <si>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</si>
  <si>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</si>
  <si>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</si>
  <si>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</si>
  <si>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</si>
  <si>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</si>
  <si>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</si>
  <si>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</si>
  <si>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</si>
  <si>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</si>
  <si>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</si>
  <si>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</si>
  <si>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</si>
  <si>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</si>
  <si>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</si>
  <si>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</si>
  <si>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</si>
  <si>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</si>
  <si>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</si>
  <si>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</si>
  <si>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</si>
  <si>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</si>
  <si>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</si>
  <si>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</si>
  <si>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</si>
  <si>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</si>
  <si>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</si>
  <si>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</si>
  <si>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</si>
  <si>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</si>
  <si>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</si>
  <si>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</si>
  <si>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</si>
  <si>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</si>
  <si>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</si>
  <si>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</si>
  <si>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</si>
  <si>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</si>
  <si>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</si>
  <si>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</si>
  <si>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</si>
  <si>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</si>
  <si>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</si>
  <si>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</si>
  <si>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</si>
  <si>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</si>
  <si>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</si>
  <si>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</si>
  <si>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</si>
  <si>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</si>
  <si>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</si>
  <si>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</si>
  <si>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</si>
  <si>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</si>
  <si>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</si>
  <si>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</si>
  <si>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</si>
  <si>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</si>
  <si>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</si>
  <si>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</si>
  <si>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</si>
  <si>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</si>
  <si>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</si>
  <si>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</si>
  <si>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</si>
  <si>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</si>
  <si>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</si>
  <si>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</si>
  <si>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</si>
  <si>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</si>
  <si>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</si>
  <si>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</si>
  <si>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</si>
  <si>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</si>
  <si>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</si>
  <si>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</si>
  <si>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</si>
  <si>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</si>
  <si>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</si>
  <si>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</si>
  <si>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</si>
  <si>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</si>
  <si>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</si>
  <si>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</si>
  <si>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</si>
  <si>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</si>
  <si>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</si>
  <si>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</si>
  <si>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</si>
  <si>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</si>
  <si>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</si>
  <si>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</si>
  <si>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</si>
  <si>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</si>
  <si>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</si>
  <si>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</si>
  <si>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</si>
  <si>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</si>
  <si>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</si>
  <si>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</si>
  <si>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</si>
  <si>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</si>
  <si>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</si>
  <si>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</si>
  <si>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</si>
  <si>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</si>
  <si>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</si>
  <si>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</si>
  <si>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</si>
  <si>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</si>
  <si>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</si>
  <si>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</si>
  <si>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</si>
  <si>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</si>
  <si>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</si>
  <si>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</si>
  <si>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</si>
  <si>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</si>
  <si>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</si>
  <si>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</si>
  <si>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</si>
  <si>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</si>
  <si>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</si>
  <si>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</si>
  <si>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</si>
  <si>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</si>
  <si>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</si>
  <si>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</si>
  <si>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</si>
  <si>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</si>
  <si>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</si>
  <si>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</si>
  <si>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</si>
  <si>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</si>
  <si>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</si>
  <si>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</si>
  <si>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</si>
  <si>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</si>
  <si>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</si>
  <si>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</si>
  <si>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</si>
  <si>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</si>
  <si>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</si>
  <si>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</si>
  <si>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</si>
  <si>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</si>
  <si>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</si>
  <si>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</si>
  <si>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</si>
  <si>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</si>
  <si>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</si>
  <si>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</si>
  <si>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</si>
  <si>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</si>
  <si>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</si>
  <si>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</si>
  <si>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</si>
  <si>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</si>
  <si>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</si>
  <si>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</si>
  <si>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</si>
  <si>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</si>
  <si>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</si>
  <si>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</si>
  <si>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</si>
  <si>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</si>
  <si>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</si>
  <si>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</si>
  <si>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</si>
  <si>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</si>
  <si>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</si>
  <si>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</si>
  <si>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</si>
  <si>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</si>
  <si>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</si>
  <si>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</si>
  <si>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</si>
  <si>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</si>
  <si>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</si>
  <si>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</si>
  <si>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</si>
  <si>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</si>
  <si>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</si>
  <si>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</si>
  <si>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</si>
  <si>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</si>
  <si>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</si>
  <si>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</si>
  <si>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</si>
  <si>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</si>
  <si>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</si>
  <si>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</si>
  <si>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</si>
  <si>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</si>
  <si>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</si>
  <si>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</si>
  <si>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</si>
  <si>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</si>
  <si>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</si>
  <si>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</si>
  <si>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</si>
  <si>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</si>
  <si>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</si>
  <si>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</si>
  <si>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</si>
  <si>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</si>
  <si>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</si>
  <si>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</si>
  <si>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</si>
  <si>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</si>
  <si>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</si>
  <si>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</si>
  <si>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</si>
  <si>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</si>
  <si>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</si>
  <si>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</si>
  <si>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</si>
  <si>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</si>
  <si>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</si>
  <si>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</si>
  <si>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</si>
  <si>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</si>
  <si>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</si>
  <si>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</si>
  <si>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</si>
  <si>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</si>
  <si>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</si>
  <si>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</si>
  <si>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</si>
  <si>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</si>
  <si>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</si>
  <si>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</si>
  <si>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</si>
  <si>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</si>
  <si>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</si>
  <si>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</si>
  <si>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</si>
  <si>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</si>
  <si>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</si>
  <si>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</si>
  <si>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</si>
  <si>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</si>
  <si>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</si>
  <si>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</si>
  <si>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</si>
  <si>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</si>
  <si>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</si>
  <si>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</si>
  <si>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</si>
  <si>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</si>
  <si>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</si>
  <si>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</si>
  <si>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</si>
  <si>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</si>
  <si>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</si>
  <si>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</si>
  <si>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</si>
  <si>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</si>
  <si>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</si>
  <si>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</si>
  <si>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</si>
  <si>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</si>
  <si>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</si>
  <si>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</si>
  <si>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</si>
  <si>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</si>
  <si>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</si>
  <si>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</si>
  <si>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</si>
  <si>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</si>
  <si>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</si>
  <si>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</si>
  <si>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</si>
  <si>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</si>
  <si>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</si>
  <si>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</si>
  <si>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</si>
  <si>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</si>
  <si>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</si>
  <si>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</si>
  <si>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</si>
  <si>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</si>
  <si>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</si>
  <si>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</si>
  <si>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</si>
  <si>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</si>
  <si>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</si>
  <si>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</si>
  <si>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</si>
  <si>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</si>
  <si>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</si>
  <si>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</si>
  <si>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</si>
  <si>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</si>
  <si>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</si>
  <si>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</si>
  <si>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</si>
  <si>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</si>
  <si>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</si>
  <si>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</si>
  <si>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</si>
  <si>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</si>
  <si>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</si>
  <si>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</si>
  <si>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</si>
  <si>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</si>
  <si>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</si>
  <si>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</si>
  <si>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</si>
  <si>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</si>
  <si>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</si>
  <si>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</si>
  <si>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</si>
  <si>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</si>
  <si>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</si>
  <si>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</si>
  <si>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</si>
  <si>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</si>
  <si>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</si>
  <si>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</si>
  <si>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</si>
  <si>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</si>
  <si>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</si>
  <si>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</si>
  <si>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</si>
  <si>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</si>
  <si>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</si>
  <si>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</si>
  <si>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</si>
  <si>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</si>
  <si>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</si>
  <si>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</si>
  <si>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</si>
  <si>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</si>
  <si>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</si>
  <si>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</si>
  <si>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</si>
  <si>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</si>
  <si>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</si>
  <si>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</si>
  <si>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</si>
  <si>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</si>
  <si>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</si>
  <si>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</si>
  <si>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</si>
  <si>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</si>
  <si>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</si>
  <si>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</si>
  <si>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</si>
  <si>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</si>
  <si>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</si>
  <si>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</si>
  <si>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</si>
  <si>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</si>
  <si>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</si>
  <si>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</si>
  <si>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</si>
  <si>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</si>
  <si>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</si>
  <si>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</si>
  <si>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</si>
  <si>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</si>
  <si>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</si>
  <si>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</si>
  <si>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</si>
  <si>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</si>
  <si>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</si>
  <si>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</si>
  <si>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</si>
  <si>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</si>
  <si>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</si>
  <si>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</si>
  <si>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</si>
  <si>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</si>
  <si>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</si>
  <si>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</si>
  <si>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</si>
  <si>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</si>
  <si>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</si>
  <si>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</si>
  <si>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</si>
  <si>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</si>
  <si>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</si>
  <si>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</si>
  <si>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</si>
  <si>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</si>
  <si>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</si>
  <si>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</si>
  <si>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</si>
  <si>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</si>
  <si>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</si>
  <si>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</si>
  <si>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</si>
  <si>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</si>
  <si>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</si>
  <si>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</si>
  <si>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</si>
  <si>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</si>
  <si>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</si>
  <si>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</si>
  <si>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</si>
  <si>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</si>
  <si>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</si>
  <si>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</si>
  <si>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</si>
  <si>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</si>
  <si>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</si>
  <si>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</si>
  <si>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</si>
  <si>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</si>
  <si>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</si>
  <si>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</si>
  <si>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</si>
  <si>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</si>
  <si>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</si>
  <si>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</si>
  <si>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</si>
  <si>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</si>
  <si>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</si>
  <si>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</si>
  <si>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</si>
  <si>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</si>
  <si>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</si>
  <si>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</si>
  <si>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</si>
  <si>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</si>
  <si>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</si>
  <si>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</si>
  <si>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</si>
  <si>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</si>
  <si>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</si>
  <si>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</si>
  <si>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</si>
  <si>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</si>
  <si>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</si>
  <si>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</si>
  <si>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</si>
  <si>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</si>
  <si>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</si>
  <si>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</si>
  <si>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</si>
  <si>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</si>
  <si>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</si>
  <si>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</si>
  <si>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</si>
  <si>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</si>
  <si>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</si>
  <si>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</si>
  <si>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</si>
  <si>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</si>
  <si>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</si>
  <si>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</si>
  <si>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</si>
  <si>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</si>
  <si>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</si>
  <si>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</si>
  <si>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</si>
  <si>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</si>
  <si>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</si>
  <si>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</si>
  <si>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</si>
  <si>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</si>
  <si>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</si>
  <si>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</si>
  <si>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</si>
  <si>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</si>
  <si>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</si>
  <si>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</si>
  <si>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</si>
  <si>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</si>
  <si>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</si>
  <si>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</si>
  <si>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</si>
  <si>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</si>
  <si>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</si>
  <si>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</si>
  <si>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</si>
  <si>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</si>
  <si>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</si>
  <si>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</si>
  <si>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</si>
  <si>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</si>
  <si>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</si>
  <si>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</si>
  <si>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</si>
  <si>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</si>
  <si>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</si>
  <si>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</si>
  <si>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</si>
  <si>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</si>
  <si>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</si>
  <si>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</si>
  <si>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</si>
  <si>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</si>
  <si>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</si>
  <si>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</si>
  <si>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</si>
  <si>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</si>
  <si>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</si>
  <si>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</si>
  <si>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</si>
  <si>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</si>
  <si>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</si>
  <si>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</si>
  <si>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</si>
  <si>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</si>
  <si>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</si>
  <si>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</si>
  <si>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</si>
  <si>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</si>
  <si>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</si>
  <si>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</si>
  <si>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</si>
  <si>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</si>
  <si>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</si>
  <si>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</si>
  <si>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</si>
  <si>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</si>
  <si>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</si>
  <si>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</si>
  <si>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</si>
  <si>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</si>
  <si>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</si>
  <si>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</si>
  <si>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</si>
  <si>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</si>
  <si>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</si>
  <si>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</si>
  <si>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</si>
  <si>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</si>
  <si>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</si>
  <si>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</si>
  <si>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</si>
  <si>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</si>
  <si>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</si>
  <si>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</si>
  <si>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</si>
  <si>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</si>
  <si>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</si>
  <si>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</si>
  <si>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</si>
  <si>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</si>
  <si>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</si>
  <si>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</si>
  <si>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</si>
  <si>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</si>
  <si>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</si>
  <si>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</si>
  <si>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</si>
  <si>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</si>
  <si>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</si>
  <si>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</si>
  <si>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</si>
  <si>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</si>
  <si>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</si>
  <si>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</si>
  <si>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</si>
  <si>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</si>
  <si>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</si>
  <si>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</si>
  <si>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</si>
  <si>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</si>
  <si>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</si>
  <si>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</si>
  <si>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</si>
  <si>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</si>
  <si>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</si>
  <si>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</si>
  <si>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</si>
  <si>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</si>
  <si>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</si>
  <si>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</si>
  <si>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</si>
  <si>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</si>
  <si>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</si>
  <si>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</si>
  <si>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</si>
  <si>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</si>
  <si>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</si>
  <si>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</si>
  <si>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</si>
  <si>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</si>
  <si>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</si>
  <si>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</si>
  <si>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</si>
  <si>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</si>
  <si>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</si>
  <si>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</si>
  <si>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</si>
  <si>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</si>
  <si>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</si>
  <si>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</si>
  <si>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</si>
  <si>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</si>
  <si>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</si>
  <si>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</si>
  <si>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</si>
  <si>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</si>
  <si>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</si>
  <si>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</si>
  <si>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</si>
  <si>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</si>
  <si>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</si>
  <si>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</si>
  <si>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</si>
  <si>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</si>
  <si>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</si>
  <si>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</si>
  <si>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</si>
  <si>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</si>
  <si>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</si>
  <si>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</si>
  <si>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</si>
  <si>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</si>
  <si>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</si>
  <si>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</si>
  <si>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</si>
  <si>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</si>
  <si>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</si>
  <si>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</si>
  <si>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</si>
  <si>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</si>
  <si>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</si>
  <si>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</si>
  <si>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</si>
  <si>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</si>
  <si>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</si>
  <si>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</si>
  <si>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</si>
  <si>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</si>
  <si>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</si>
  <si>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</si>
  <si>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</si>
  <si>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</si>
  <si>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</si>
  <si>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</si>
  <si>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</si>
  <si>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</si>
  <si>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</si>
  <si>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</si>
  <si>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</si>
  <si>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</si>
  <si>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</si>
  <si>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</si>
  <si>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</si>
  <si>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</si>
  <si>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</si>
  <si>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</si>
  <si>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</si>
  <si>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</si>
  <si>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</si>
  <si>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</si>
  <si>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</si>
  <si>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</si>
  <si>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</si>
  <si>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</si>
  <si>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</si>
  <si>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</si>
  <si>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</si>
  <si>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</si>
  <si>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</si>
  <si>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</si>
  <si>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</si>
  <si>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</si>
  <si>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</si>
  <si>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</si>
  <si>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</si>
  <si>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</si>
  <si>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</si>
  <si>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</si>
  <si>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</si>
  <si>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</si>
  <si>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</si>
  <si>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</si>
  <si>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</si>
  <si>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</si>
  <si>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</si>
  <si>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</si>
  <si>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</si>
  <si>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</si>
  <si>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</si>
  <si>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</si>
  <si>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</si>
  <si>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</si>
  <si>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</si>
  <si>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</si>
  <si>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</si>
  <si>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</si>
  <si>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</si>
  <si>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</si>
  <si>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</si>
  <si>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</si>
  <si>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</si>
  <si>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</si>
  <si>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</si>
  <si>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</si>
  <si>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</si>
  <si>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</si>
  <si>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</si>
  <si>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</si>
  <si>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</si>
  <si>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</si>
  <si>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</si>
  <si>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</si>
  <si>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</si>
  <si>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</si>
  <si>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</si>
  <si>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</si>
  <si>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</si>
  <si>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</si>
  <si>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</si>
  <si>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</si>
  <si>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</si>
  <si>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</si>
  <si>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</si>
  <si>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</si>
  <si>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</si>
  <si>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</si>
  <si>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</si>
  <si>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</si>
  <si>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</si>
  <si>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</si>
  <si>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</si>
  <si>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</si>
  <si>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</si>
  <si>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</si>
  <si>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</si>
  <si>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</si>
  <si>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</si>
  <si>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</si>
  <si>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</si>
  <si>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</si>
  <si>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</si>
  <si>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</si>
  <si>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</si>
  <si>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</si>
  <si>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</si>
  <si>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</si>
  <si>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</si>
  <si>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</si>
  <si>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</si>
  <si>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</si>
  <si>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</si>
  <si>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</si>
  <si>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</si>
  <si>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</si>
  <si>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</si>
  <si>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</si>
  <si>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</si>
  <si>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</si>
  <si>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</si>
  <si>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</si>
  <si>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</si>
  <si>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</si>
  <si>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</si>
  <si>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</si>
  <si>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</si>
  <si>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</si>
  <si>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</si>
  <si>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</si>
  <si>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</si>
  <si>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</si>
  <si>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</si>
  <si>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</si>
  <si>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</si>
  <si>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</si>
  <si>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</si>
  <si>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</si>
  <si>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</si>
  <si>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</si>
  <si>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</si>
  <si>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</si>
  <si>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</si>
  <si>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</si>
  <si>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</si>
  <si>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</si>
  <si>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</si>
  <si>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</si>
  <si>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</si>
  <si>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</si>
  <si>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</si>
  <si>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</si>
  <si>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</si>
  <si>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</si>
  <si>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</si>
  <si>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</si>
  <si>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</si>
  <si>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</si>
  <si>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</si>
  <si>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</si>
  <si>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</si>
  <si>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</si>
  <si>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</si>
  <si>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</si>
  <si>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</si>
  <si>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</si>
  <si>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</si>
  <si>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</si>
  <si>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</si>
  <si>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</si>
  <si>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</si>
  <si>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</si>
  <si>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</si>
  <si>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</si>
  <si>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</si>
  <si>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</si>
  <si>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</si>
  <si>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</si>
  <si>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</si>
  <si>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</si>
  <si>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</si>
  <si>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</si>
  <si>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</si>
  <si>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</si>
  <si>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</si>
  <si>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</si>
  <si>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</si>
  <si>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</si>
  <si>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</si>
  <si>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</si>
  <si>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</si>
  <si>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</si>
  <si>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</si>
  <si>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</si>
  <si>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</si>
  <si>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</si>
  <si>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</si>
  <si>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</si>
  <si>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</si>
  <si>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</si>
  <si>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</si>
  <si>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</si>
  <si>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</si>
  <si>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</si>
  <si>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</si>
  <si>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</si>
  <si>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</si>
  <si>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</si>
  <si>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</si>
  <si>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</si>
  <si>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</si>
  <si>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</si>
  <si>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</si>
  <si>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</si>
  <si>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</si>
  <si>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</si>
  <si>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</si>
  <si>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</si>
  <si>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</si>
  <si>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</si>
  <si>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</si>
  <si>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</si>
  <si>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</si>
  <si>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</si>
  <si>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</si>
  <si>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</si>
  <si>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</si>
  <si>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</si>
  <si>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</si>
  <si>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</si>
  <si>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</si>
  <si>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</si>
  <si>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</si>
  <si>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</si>
  <si>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</si>
  <si>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</si>
  <si>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</si>
  <si>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</si>
  <si>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</si>
  <si>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</si>
  <si>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</si>
  <si>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</si>
  <si>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</si>
  <si>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</si>
  <si>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</si>
  <si>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</si>
  <si>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</si>
  <si>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</si>
  <si>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</si>
  <si>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</si>
  <si>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</si>
  <si>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</si>
  <si>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</si>
  <si>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</si>
  <si>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</si>
  <si>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</si>
  <si>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</si>
  <si>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</si>
  <si>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</si>
  <si>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</si>
  <si>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</si>
  <si>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</si>
  <si>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</si>
  <si>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</si>
  <si>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</si>
  <si>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</si>
  <si>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</si>
  <si>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</si>
  <si>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</si>
  <si>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</si>
  <si>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</si>
  <si>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</si>
  <si>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</si>
  <si>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</si>
  <si>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</si>
  <si>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</si>
  <si>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</si>
  <si>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</si>
  <si>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</si>
  <si>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</si>
  <si>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</si>
  <si>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</si>
  <si>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</si>
  <si>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</si>
  <si>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</si>
  <si>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</si>
  <si>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</si>
  <si>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</si>
  <si>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</si>
  <si>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</si>
  <si>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</si>
  <si>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</si>
  <si>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</si>
  <si>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</si>
  <si>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</si>
  <si>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</si>
  <si>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</si>
  <si>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</si>
  <si>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</si>
  <si>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</si>
  <si>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</si>
  <si>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</si>
  <si>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</si>
  <si>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</si>
  <si>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</si>
  <si>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</si>
  <si>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</si>
  <si>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</si>
  <si>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</si>
  <si>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</si>
  <si>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</si>
  <si>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</si>
  <si>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</si>
  <si>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</si>
  <si>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</si>
  <si>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</si>
  <si>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</si>
  <si>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</si>
  <si>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</si>
  <si>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</si>
  <si>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</si>
  <si>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</si>
  <si>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</si>
  <si>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</si>
  <si>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</si>
  <si>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</si>
  <si>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</si>
  <si>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</si>
  <si>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</si>
  <si>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</si>
  <si>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</si>
  <si>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</si>
  <si>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</si>
  <si>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</si>
  <si>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</si>
  <si>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</si>
  <si>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</si>
  <si>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</si>
  <si>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</si>
  <si>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</si>
  <si>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</si>
  <si>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</si>
  <si>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</si>
  <si>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</si>
  <si>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</si>
  <si>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</si>
  <si>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</si>
  <si>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</si>
  <si>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</si>
  <si>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</si>
  <si>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</si>
  <si>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</si>
  <si>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</si>
  <si>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</si>
  <si>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</si>
  <si>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</si>
  <si>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</si>
  <si>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</si>
  <si>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</si>
  <si>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</si>
  <si>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</si>
  <si>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</si>
  <si>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</si>
  <si>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</si>
  <si>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</si>
  <si>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</si>
  <si>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</si>
  <si>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</si>
  <si>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</si>
  <si>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</si>
  <si>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</si>
  <si>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</si>
  <si>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</si>
  <si>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</si>
  <si>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</si>
  <si>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</si>
  <si>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</si>
  <si>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</si>
  <si>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</si>
  <si>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</si>
  <si>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</si>
  <si>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</si>
  <si>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</si>
  <si>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</si>
  <si>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</si>
  <si>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</si>
  <si>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</si>
  <si>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</si>
  <si>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</si>
  <si>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</si>
  <si>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</si>
  <si>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</si>
  <si>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</si>
  <si>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</si>
  <si>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</si>
  <si>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</si>
  <si>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</si>
  <si>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</si>
  <si>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</si>
  <si>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</si>
  <si>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</si>
  <si>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</si>
  <si>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</si>
  <si>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</si>
  <si>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</si>
  <si>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</si>
  <si>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</si>
  <si>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</si>
  <si>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</si>
  <si>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</si>
  <si>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</si>
  <si>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</si>
  <si>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</si>
  <si>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</si>
  <si>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</si>
  <si>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</si>
  <si>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</si>
  <si>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</si>
  <si>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</si>
  <si>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</si>
  <si>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</si>
  <si>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</si>
  <si>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</si>
  <si>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</si>
  <si>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</si>
  <si>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</si>
  <si>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</si>
  <si>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</si>
  <si>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</si>
  <si>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</si>
  <si>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</si>
  <si>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</si>
  <si>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</si>
  <si>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</si>
  <si>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</si>
  <si>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</si>
  <si>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</si>
  <si>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</si>
  <si>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</si>
  <si>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</si>
  <si>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</si>
  <si>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</si>
  <si>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</si>
  <si>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</si>
  <si>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</si>
  <si>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</si>
  <si>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</si>
  <si>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</si>
  <si>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</si>
  <si>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</si>
  <si>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</si>
  <si>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</si>
  <si>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</si>
  <si>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</si>
  <si>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</si>
  <si>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</si>
  <si>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</si>
  <si>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</si>
  <si>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</si>
  <si>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</si>
  <si>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</si>
  <si>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</si>
  <si>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</si>
  <si>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</si>
  <si>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</si>
  <si>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</si>
  <si>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</si>
  <si>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</si>
  <si>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</si>
  <si>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</si>
  <si>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</si>
  <si>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</si>
  <si>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</si>
  <si>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</si>
  <si>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</si>
  <si>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</si>
  <si>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</si>
  <si>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</si>
  <si>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</si>
  <si>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</si>
  <si>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</si>
  <si>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</si>
  <si>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</si>
  <si>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</si>
  <si>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</si>
  <si>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</si>
  <si>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</si>
  <si>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</si>
  <si>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</si>
  <si>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</si>
  <si>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</si>
  <si>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</si>
  <si>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</si>
  <si>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</si>
  <si>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</si>
  <si>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</si>
  <si>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</si>
  <si>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</si>
  <si>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</si>
  <si>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</si>
  <si>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</si>
  <si>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</si>
  <si>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</si>
  <si>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</si>
  <si>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</si>
  <si>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</si>
  <si>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</si>
  <si>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</si>
  <si>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</si>
  <si>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</si>
  <si>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</si>
  <si>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</si>
  <si>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</si>
  <si>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</si>
  <si>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</si>
  <si>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</si>
  <si>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</si>
  <si>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</si>
  <si>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</si>
  <si>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</si>
  <si>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</si>
  <si>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</si>
  <si>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</si>
  <si>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</si>
  <si>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</si>
  <si>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</si>
  <si>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</si>
  <si>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</si>
  <si>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</si>
  <si>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</si>
  <si>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</si>
  <si>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</si>
  <si>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</si>
  <si>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</si>
  <si>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</si>
  <si>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</si>
  <si>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</si>
  <si>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</si>
  <si>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</si>
  <si>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</si>
  <si>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</si>
  <si>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</si>
  <si>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</si>
  <si>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</si>
  <si>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</si>
  <si>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</si>
  <si>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</si>
  <si>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</si>
  <si>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</si>
  <si>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</si>
  <si>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</si>
  <si>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</si>
  <si>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</si>
  <si>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</si>
  <si>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</si>
  <si>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</si>
  <si>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</si>
  <si>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</si>
  <si>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</si>
  <si>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</si>
  <si>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</si>
  <si>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</si>
  <si>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</si>
  <si>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</si>
  <si>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</si>
  <si>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</si>
  <si>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</si>
  <si>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</si>
  <si>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</si>
  <si>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</si>
  <si>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</si>
  <si>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</si>
  <si>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</si>
  <si>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</si>
  <si>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</si>
  <si>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</si>
  <si>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</si>
  <si>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</si>
  <si>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</si>
  <si>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</si>
  <si>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</si>
  <si>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</si>
  <si>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</si>
  <si>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</si>
  <si>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</si>
  <si>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</si>
  <si>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</si>
  <si>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</si>
  <si>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</si>
  <si>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</si>
  <si>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</si>
  <si>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</si>
  <si>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</si>
  <si>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</si>
  <si>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</si>
  <si>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</si>
  <si>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</si>
  <si>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</si>
  <si>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</si>
  <si>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</si>
  <si>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</si>
  <si>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</si>
  <si>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</si>
  <si>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</si>
  <si>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</si>
  <si>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</si>
  <si>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</si>
  <si>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</si>
  <si>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</si>
  <si>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</si>
  <si>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</si>
  <si>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</si>
  <si>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</si>
  <si>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</si>
  <si>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</si>
  <si>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</si>
  <si>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</si>
  <si>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</si>
  <si>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</si>
  <si>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</si>
  <si>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</si>
  <si>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</si>
  <si>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</si>
  <si>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</si>
  <si>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</si>
  <si>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</si>
  <si>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</si>
  <si>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</si>
  <si>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</si>
  <si>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</si>
  <si>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</si>
  <si>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</si>
  <si>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</si>
  <si>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</si>
  <si>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</si>
  <si>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</si>
  <si>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</si>
  <si>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</si>
  <si>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</si>
  <si>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</si>
  <si>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</si>
  <si>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</si>
  <si>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</si>
  <si>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</si>
  <si>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</si>
  <si>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</si>
  <si>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</si>
  <si>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</si>
  <si>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</si>
  <si>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</si>
  <si>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</si>
  <si>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</si>
  <si>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</si>
  <si>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</si>
  <si>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</si>
  <si>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</si>
  <si>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</si>
  <si>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</si>
  <si>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</si>
  <si>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</si>
  <si>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</si>
  <si>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</si>
  <si>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</si>
  <si>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</si>
  <si>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</si>
  <si>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</si>
  <si>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</si>
  <si>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</si>
  <si>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</si>
  <si>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</si>
  <si>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</si>
  <si>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</si>
  <si>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</si>
  <si>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</si>
  <si>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</si>
  <si>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</si>
  <si>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</si>
  <si>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</si>
  <si>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</si>
  <si>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</si>
  <si>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</si>
  <si>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</si>
  <si>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</si>
  <si>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</si>
  <si>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</si>
  <si>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</si>
  <si>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</si>
  <si>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</si>
  <si>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</si>
  <si>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</si>
  <si>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</si>
  <si>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</si>
  <si>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</si>
  <si>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</si>
  <si>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</si>
  <si>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</si>
  <si>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</si>
  <si>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</si>
  <si>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</si>
  <si>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</si>
  <si>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</si>
  <si>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</si>
  <si>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</si>
  <si>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</si>
  <si>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</si>
  <si>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</si>
  <si>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</si>
  <si>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</si>
  <si>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</si>
  <si>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</si>
  <si>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</si>
  <si>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</si>
  <si>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</si>
  <si>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</si>
  <si>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</si>
  <si>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</si>
  <si>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</si>
  <si>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</si>
  <si>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</si>
  <si>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</si>
  <si>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</si>
  <si>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</si>
  <si>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</si>
  <si>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</si>
  <si>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</si>
  <si>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</si>
  <si>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</si>
  <si>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</si>
  <si>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</si>
  <si>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</si>
  <si>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</si>
  <si>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</si>
  <si>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</si>
  <si>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</si>
  <si>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</si>
  <si>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</si>
  <si>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</si>
  <si>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</si>
  <si>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</si>
  <si>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</si>
  <si>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</si>
  <si>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</si>
  <si>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</si>
  <si>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</si>
  <si>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</si>
  <si>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</si>
  <si>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</si>
  <si>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</si>
  <si>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</si>
  <si>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</si>
  <si>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</si>
  <si>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</si>
  <si>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</si>
  <si>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</si>
  <si>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</si>
  <si>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</si>
  <si>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</si>
  <si>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</si>
  <si>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</si>
  <si>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</si>
  <si>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</si>
  <si>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</si>
  <si>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</si>
  <si>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</si>
  <si>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</si>
  <si>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</si>
  <si>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</si>
  <si>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</si>
  <si>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</si>
  <si>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</si>
  <si>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</si>
  <si>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</si>
  <si>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</si>
  <si>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</si>
  <si>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</si>
  <si>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</si>
  <si>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</si>
  <si>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</si>
  <si>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</si>
  <si>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</si>
  <si>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</si>
  <si>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</si>
  <si>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</si>
  <si>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</si>
  <si>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</si>
  <si>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</si>
  <si>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</si>
  <si>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</si>
  <si>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</si>
  <si>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</si>
  <si>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</si>
  <si>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</si>
  <si>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</si>
  <si>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</si>
  <si>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</si>
  <si>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</si>
  <si>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</si>
  <si>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</si>
  <si>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</si>
  <si>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</si>
  <si>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</si>
  <si>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</si>
  <si>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</si>
  <si>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</si>
  <si>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</si>
  <si>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</si>
  <si>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</si>
  <si>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</si>
  <si>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</si>
  <si>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</si>
  <si>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</si>
  <si>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</si>
  <si>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</si>
  <si>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</si>
  <si>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</si>
  <si>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</si>
  <si>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</si>
  <si>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</si>
  <si>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</si>
  <si>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</si>
  <si>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</si>
  <si>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</si>
  <si>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</si>
  <si>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</si>
  <si>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</si>
  <si>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</si>
  <si>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</si>
  <si>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</si>
  <si>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</si>
  <si>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</si>
  <si>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</si>
  <si>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</si>
  <si>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</si>
  <si>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</si>
  <si>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</si>
  <si>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</si>
  <si>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</si>
  <si>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</si>
  <si>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</si>
  <si>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</si>
  <si>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</si>
  <si>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</si>
  <si>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</si>
  <si>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</si>
  <si>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</si>
  <si>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</si>
  <si>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</si>
  <si>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</si>
  <si>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</si>
  <si>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</si>
  <si>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</si>
  <si>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</si>
  <si>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</si>
  <si>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</si>
  <si>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</si>
  <si>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</si>
  <si>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</si>
  <si>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</si>
  <si>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</si>
  <si>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</si>
  <si>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</si>
  <si>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</si>
  <si>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</si>
  <si>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</si>
  <si>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</si>
  <si>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</si>
  <si>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</si>
  <si>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</si>
  <si>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</si>
  <si>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</si>
  <si>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</si>
  <si>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</si>
  <si>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</si>
  <si>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</si>
  <si>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</si>
  <si>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</si>
  <si>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</si>
  <si>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</si>
  <si>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</si>
  <si>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</si>
  <si>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</si>
  <si>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</si>
  <si>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</si>
  <si>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</si>
  <si>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</si>
  <si>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</si>
  <si>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</si>
  <si>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</si>
  <si>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</si>
  <si>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</si>
  <si>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</si>
  <si>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</si>
  <si>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</si>
  <si>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</si>
  <si>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</si>
  <si>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</si>
  <si>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</si>
  <si>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</si>
  <si>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</si>
  <si>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</si>
  <si>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</si>
  <si>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</si>
  <si>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</si>
  <si>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</si>
  <si>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</si>
  <si>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</si>
  <si>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</si>
  <si>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</si>
  <si>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</si>
  <si>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</si>
  <si>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</si>
  <si>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</si>
  <si>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</si>
  <si>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</si>
  <si>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</si>
  <si>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</si>
  <si>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</si>
  <si>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</si>
  <si>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</si>
  <si>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</si>
  <si>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</si>
  <si>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</si>
  <si>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</si>
  <si>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</si>
  <si>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</si>
  <si>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</si>
  <si>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</si>
  <si>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</si>
  <si>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</si>
  <si>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</si>
  <si>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</si>
  <si>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</si>
  <si>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</si>
  <si>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</si>
  <si>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</si>
  <si>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</si>
  <si>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</si>
  <si>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</si>
  <si>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</si>
  <si>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</si>
  <si>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</si>
  <si>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</si>
  <si>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</si>
  <si>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</si>
  <si>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</si>
  <si>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</si>
  <si>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</si>
  <si>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</si>
  <si>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</si>
  <si>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</si>
  <si>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</si>
  <si>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</si>
  <si>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</si>
  <si>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</si>
  <si>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</si>
  <si>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</si>
  <si>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</si>
  <si>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</si>
  <si>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</si>
  <si>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</si>
  <si>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</si>
  <si>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</si>
  <si>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</si>
  <si>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</si>
  <si>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</si>
  <si>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</si>
  <si>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</si>
  <si>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</si>
  <si>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</si>
  <si>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</si>
  <si>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</si>
  <si>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</si>
  <si>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</si>
  <si>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</si>
  <si>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</si>
  <si>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</si>
  <si>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</si>
  <si>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</si>
  <si>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</si>
  <si>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</si>
  <si>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</si>
  <si>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</si>
  <si>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</si>
  <si>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</si>
  <si>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</si>
  <si>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</si>
  <si>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</si>
  <si>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</si>
  <si>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</si>
  <si>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</si>
  <si>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</si>
  <si>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</si>
  <si>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</si>
  <si>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</si>
  <si>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</si>
  <si>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</si>
  <si>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</si>
  <si>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</si>
  <si>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</si>
  <si>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</si>
  <si>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</si>
  <si>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</si>
  <si>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</si>
  <si>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</si>
  <si>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</si>
  <si>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</si>
  <si>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</si>
  <si>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</si>
  <si>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</si>
  <si>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</si>
  <si>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</si>
  <si>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</si>
  <si>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</si>
  <si>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</si>
  <si>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</si>
  <si>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</si>
  <si>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</si>
  <si>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</si>
  <si>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</si>
  <si>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</si>
  <si>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</si>
  <si>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</si>
  <si>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</si>
  <si>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</si>
  <si>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</si>
  <si>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</si>
  <si>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</si>
  <si>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</si>
  <si>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</si>
  <si>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</si>
  <si>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</si>
  <si>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</si>
  <si>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</si>
  <si>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</si>
  <si>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</si>
  <si>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</si>
  <si>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</si>
  <si>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</si>
  <si>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</si>
  <si>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</si>
  <si>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</si>
  <si>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</si>
  <si>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</si>
  <si>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</si>
  <si>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</si>
  <si>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</si>
  <si>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</si>
  <si>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</si>
  <si>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</si>
  <si>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</si>
  <si>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</si>
  <si>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</si>
  <si>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</si>
  <si>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</si>
  <si>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</si>
  <si>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</si>
  <si>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</si>
  <si>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</si>
  <si>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</si>
  <si>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</si>
  <si>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</si>
  <si>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</si>
  <si>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</si>
  <si>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</si>
  <si>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</si>
  <si>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</si>
  <si>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</si>
  <si>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</si>
  <si>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</si>
  <si>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</si>
  <si>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</si>
  <si>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</si>
  <si>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</si>
  <si>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</si>
  <si>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</si>
  <si>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</si>
  <si>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</si>
  <si>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</si>
  <si>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</si>
  <si>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</si>
  <si>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</si>
  <si>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</si>
  <si>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</si>
  <si>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</si>
  <si>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</si>
  <si>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</si>
  <si>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</si>
  <si>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</si>
  <si>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</si>
  <si>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</si>
  <si>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</si>
  <si>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</si>
  <si>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</si>
  <si>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</si>
  <si>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</si>
  <si>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</si>
  <si>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</si>
  <si>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</si>
  <si>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</si>
  <si>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</si>
  <si>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</si>
  <si>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</si>
  <si>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</si>
  <si>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</si>
  <si>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</si>
  <si>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</si>
  <si>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</si>
  <si>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</si>
  <si>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</si>
  <si>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</si>
  <si>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</si>
  <si>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</si>
  <si>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</si>
  <si>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</si>
  <si>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</si>
  <si>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</si>
  <si>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</si>
  <si>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</si>
  <si>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</si>
  <si>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</si>
  <si>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</si>
  <si>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</si>
  <si>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</si>
  <si>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</si>
  <si>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</si>
  <si>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</si>
  <si>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</si>
  <si>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</si>
  <si>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</si>
  <si>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</si>
  <si>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</si>
  <si>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</si>
  <si>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</si>
  <si>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</si>
  <si>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</si>
  <si>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</si>
  <si>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</si>
  <si>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</si>
  <si>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</si>
  <si>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</si>
  <si>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</si>
  <si>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</si>
  <si>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</si>
  <si>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</si>
  <si>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</si>
  <si>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</si>
  <si>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</si>
  <si>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</si>
  <si>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</si>
  <si>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</si>
  <si>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</si>
  <si>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</si>
  <si>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</si>
  <si>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</si>
  <si>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</si>
  <si>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</si>
  <si>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</si>
  <si>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</si>
  <si>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</si>
  <si>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</si>
  <si>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</si>
  <si>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</si>
  <si>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</si>
  <si>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</si>
  <si>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</si>
  <si>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</si>
  <si>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</si>
  <si>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</si>
  <si>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</si>
  <si>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</si>
  <si>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</si>
  <si>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</si>
  <si>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</si>
  <si>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</si>
  <si>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</si>
  <si>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</si>
  <si>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</si>
  <si>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</si>
  <si>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</si>
  <si>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</si>
  <si>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</si>
  <si>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</si>
  <si>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</si>
  <si>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</si>
  <si>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</si>
  <si>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</si>
  <si>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</si>
  <si>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</si>
  <si>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</si>
  <si>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</si>
  <si>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</si>
  <si>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</si>
  <si>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</si>
  <si>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</si>
  <si>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</si>
  <si>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</si>
  <si>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</si>
  <si>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</si>
  <si>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</si>
  <si>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</si>
  <si>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</si>
  <si>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</si>
  <si>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</si>
  <si>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</si>
  <si>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</si>
  <si>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</si>
  <si>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</si>
  <si>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</si>
  <si>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</si>
  <si>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</si>
  <si>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</si>
  <si>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</si>
  <si>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</si>
  <si>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</si>
  <si>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</si>
  <si>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</si>
  <si>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</si>
  <si>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</si>
  <si>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</si>
  <si>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</si>
  <si>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</si>
  <si>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</si>
  <si>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</si>
  <si>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</si>
  <si>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</si>
  <si>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</si>
  <si>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</si>
  <si>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</si>
  <si>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</si>
  <si>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</si>
  <si>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</si>
  <si>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</si>
  <si>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</si>
  <si>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</si>
  <si>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</si>
  <si>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</si>
  <si>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</si>
  <si>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</si>
  <si>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</si>
  <si>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</si>
  <si>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</si>
  <si>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</si>
  <si>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</si>
  <si>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</si>
  <si>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</si>
  <si>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</si>
  <si>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</si>
  <si>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</si>
  <si>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</si>
  <si>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</si>
  <si>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</si>
  <si>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</si>
  <si>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</si>
  <si>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</si>
  <si>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</si>
  <si>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</si>
  <si>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</si>
  <si>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</si>
  <si>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</si>
  <si>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</si>
  <si>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</si>
  <si>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</si>
  <si>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</si>
  <si>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</si>
  <si>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</si>
  <si>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</si>
  <si>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</si>
  <si>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</si>
  <si>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</si>
  <si>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</si>
  <si>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</si>
  <si>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</si>
  <si>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</si>
  <si>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</si>
  <si>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</si>
  <si>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</si>
  <si>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</si>
  <si>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</si>
  <si>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</si>
  <si>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</si>
  <si>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</si>
  <si>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</si>
  <si>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</si>
  <si>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</si>
  <si>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</si>
  <si>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</si>
  <si>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</si>
  <si>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</si>
  <si>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</si>
  <si>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</si>
  <si>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</si>
  <si>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</si>
  <si>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</si>
  <si>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</si>
  <si>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</si>
  <si>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</si>
  <si>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</si>
  <si>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</si>
  <si>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</si>
  <si>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</si>
  <si>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</si>
  <si>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</si>
  <si>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</si>
  <si>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</si>
  <si>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</si>
  <si>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</si>
  <si>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</si>
  <si>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</si>
  <si>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</si>
  <si>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</si>
  <si>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</si>
  <si>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</si>
  <si>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</si>
  <si>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</si>
  <si>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</si>
  <si>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</si>
  <si>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</si>
  <si>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</si>
  <si>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</si>
  <si>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</si>
  <si>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</si>
  <si>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</si>
  <si>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</si>
  <si>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</si>
  <si>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</si>
  <si>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</si>
  <si>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</si>
  <si>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</si>
  <si>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</si>
  <si>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</si>
  <si>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</si>
  <si>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</si>
  <si>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</si>
  <si>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</si>
  <si>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</si>
  <si>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</si>
  <si>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</si>
  <si>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</si>
  <si>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</si>
  <si>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</si>
  <si>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</si>
  <si>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</si>
  <si>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</si>
  <si>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</si>
  <si>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</si>
  <si>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</si>
  <si>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</si>
  <si>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</si>
  <si>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</si>
  <si>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</si>
  <si>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</si>
  <si>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</si>
  <si>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</si>
  <si>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</si>
  <si>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</si>
  <si>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</si>
  <si>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</si>
  <si>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</si>
  <si>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</si>
  <si>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</si>
  <si>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</si>
  <si>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</si>
  <si>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</si>
  <si>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</si>
  <si>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</si>
  <si>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</si>
  <si>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</si>
  <si>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</si>
  <si>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</si>
  <si>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</si>
  <si>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</si>
  <si>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</si>
  <si>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</si>
  <si>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</si>
  <si>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</si>
  <si>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</si>
  <si>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</si>
  <si>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</si>
  <si>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</si>
  <si>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</si>
  <si>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</si>
  <si>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</si>
  <si>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</si>
  <si>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</si>
  <si>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</si>
  <si>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</si>
  <si>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</si>
  <si>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</si>
  <si>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</si>
  <si>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</si>
  <si>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</si>
  <si>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</si>
  <si>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</si>
  <si>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</si>
  <si>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</si>
  <si>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</si>
  <si>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</si>
  <si>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</si>
  <si>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</si>
  <si>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</si>
  <si>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</si>
  <si>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</si>
  <si>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</si>
  <si>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</si>
  <si>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</si>
  <si>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</si>
  <si>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</si>
  <si>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</si>
  <si>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</si>
  <si>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</si>
  <si>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</si>
  <si>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</si>
  <si>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</si>
  <si>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</si>
  <si>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</si>
  <si>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</si>
  <si>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</si>
  <si>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</si>
  <si>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</si>
  <si>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</si>
  <si>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</si>
  <si>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</si>
  <si>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</si>
  <si>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</si>
  <si>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</si>
  <si>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</si>
  <si>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</si>
  <si>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</si>
  <si>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</si>
  <si>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</si>
  <si>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</si>
  <si>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</si>
  <si>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</si>
  <si>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</si>
  <si>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</si>
  <si>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</si>
  <si>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</si>
  <si>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</si>
  <si>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</si>
  <si>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</si>
  <si>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</si>
  <si>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</si>
  <si>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</si>
  <si>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</si>
  <si>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</si>
  <si>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</si>
  <si>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</si>
  <si>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</si>
  <si>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</si>
  <si>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</si>
  <si>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</si>
  <si>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</si>
  <si>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</si>
  <si>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</si>
  <si>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</si>
  <si>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</si>
  <si>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</si>
  <si>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</si>
  <si>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</si>
  <si>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</si>
  <si>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</si>
  <si>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</si>
  <si>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</si>
  <si>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</si>
  <si>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</si>
  <si>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</si>
  <si>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</si>
  <si>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</si>
  <si>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</si>
  <si>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</si>
  <si>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</si>
  <si>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</si>
  <si>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</si>
  <si>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</si>
  <si>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</si>
  <si>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</si>
  <si>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</si>
  <si>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</si>
  <si>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</si>
  <si>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</si>
  <si>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</si>
  <si>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</si>
  <si>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</si>
  <si>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</si>
  <si>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</si>
  <si>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</si>
  <si>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</si>
  <si>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</si>
  <si>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</si>
  <si>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</si>
  <si>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</si>
  <si>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</si>
  <si>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</si>
  <si>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</si>
  <si>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</si>
  <si>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</si>
  <si>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</si>
  <si>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</si>
  <si>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</si>
  <si>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</si>
  <si>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</si>
  <si>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</si>
  <si>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</si>
  <si>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</si>
  <si>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</si>
  <si>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</si>
  <si>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</si>
  <si>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</si>
  <si>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</si>
  <si>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</si>
  <si>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</si>
  <si>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</si>
  <si>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</si>
  <si>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</si>
  <si>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</si>
  <si>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</si>
  <si>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</si>
  <si>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</si>
  <si>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</si>
  <si>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</si>
  <si>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</si>
  <si>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</si>
  <si>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</si>
  <si>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</si>
  <si>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</si>
  <si>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</si>
  <si>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</si>
  <si>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</si>
  <si>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</si>
  <si>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</si>
  <si>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</si>
  <si>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</si>
  <si>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</si>
  <si>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</si>
  <si>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</si>
  <si>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</si>
  <si>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</si>
  <si>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</si>
  <si>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</si>
  <si>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</si>
  <si>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</si>
  <si>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</si>
  <si>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</si>
  <si>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</si>
  <si>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</si>
  <si>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</si>
  <si>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</si>
  <si>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</si>
  <si>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</si>
  <si>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</si>
  <si>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</si>
  <si>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</si>
  <si>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</si>
  <si>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</si>
  <si>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</si>
  <si>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</si>
  <si>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</si>
  <si>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</si>
  <si>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</si>
  <si>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</si>
  <si>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</si>
  <si>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</si>
  <si>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</si>
  <si>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</si>
  <si>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</si>
  <si>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</si>
  <si>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</si>
  <si>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</si>
  <si>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</si>
  <si>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</si>
  <si>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</si>
  <si>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</si>
  <si>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</si>
  <si>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</si>
  <si>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</si>
  <si>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</si>
  <si>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</si>
  <si>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</si>
  <si>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</si>
  <si>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</si>
  <si>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</si>
  <si>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</si>
  <si>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</si>
  <si>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</si>
  <si>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</si>
  <si>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</si>
  <si>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</si>
  <si>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</si>
  <si>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</si>
  <si>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</si>
  <si>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</si>
  <si>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</si>
  <si>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</si>
  <si>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</si>
  <si>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</si>
  <si>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</si>
  <si>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</si>
  <si>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</si>
  <si>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</si>
  <si>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</si>
  <si>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</si>
  <si>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</si>
  <si>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</si>
  <si>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</si>
  <si>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</si>
  <si>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</si>
  <si>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</si>
  <si>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</si>
  <si>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</si>
  <si>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</si>
  <si>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</si>
  <si>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</si>
  <si>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</si>
  <si>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</si>
  <si>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</si>
  <si>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</si>
  <si>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</si>
  <si>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</si>
  <si>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</si>
  <si>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</si>
  <si>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</si>
  <si>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</si>
  <si>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</si>
  <si>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</si>
  <si>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</si>
  <si>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</si>
  <si>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</si>
  <si>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</si>
  <si>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</si>
  <si>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</si>
  <si>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</si>
  <si>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</si>
  <si>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</si>
  <si>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</si>
  <si>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</si>
  <si>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</si>
  <si>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</si>
  <si>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</si>
  <si>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</si>
  <si>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</si>
  <si>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</si>
  <si>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</si>
  <si>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</si>
  <si>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</si>
  <si>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</si>
  <si>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</si>
  <si>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</si>
  <si>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</si>
  <si>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</si>
  <si>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</si>
  <si>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</si>
  <si>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</si>
  <si>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</si>
  <si>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</si>
  <si>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</si>
  <si>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</si>
  <si>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</si>
  <si>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</si>
  <si>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</si>
  <si>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</si>
  <si>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</si>
  <si>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</si>
  <si>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</si>
  <si>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</si>
  <si>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</si>
  <si>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</si>
  <si>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</si>
  <si>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</si>
  <si>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</si>
  <si>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</si>
  <si>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</si>
  <si>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</si>
  <si>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</si>
  <si>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</si>
  <si>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</si>
  <si>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</si>
  <si>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</si>
  <si>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</si>
  <si>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</si>
  <si>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</si>
  <si>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</si>
  <si>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</si>
  <si>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</si>
  <si>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</si>
  <si>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</si>
  <si>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</si>
  <si>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</si>
  <si>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</si>
  <si>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</si>
  <si>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</si>
  <si>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</si>
  <si>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</si>
  <si>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</si>
  <si>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</si>
  <si>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</si>
  <si>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</si>
  <si>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</si>
  <si>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</si>
  <si>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</si>
  <si>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</si>
  <si>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</si>
  <si>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</si>
  <si>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</si>
  <si>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</si>
  <si>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</si>
  <si>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</si>
  <si>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</si>
  <si>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</si>
  <si>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</si>
  <si>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</si>
  <si>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</si>
  <si>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</si>
  <si>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</si>
  <si>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</si>
  <si>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</si>
  <si>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</si>
  <si>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</si>
  <si>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</si>
  <si>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</si>
  <si>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</si>
  <si>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</si>
  <si>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</si>
  <si>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</si>
  <si>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</si>
  <si>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</si>
  <si>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</si>
  <si>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</si>
  <si>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</si>
  <si>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</si>
  <si>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</si>
  <si>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</si>
  <si>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</si>
  <si>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</si>
  <si>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</si>
  <si>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</si>
  <si>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</si>
  <si>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</si>
  <si>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</si>
  <si>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</si>
  <si>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</si>
  <si>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</si>
  <si>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</si>
  <si>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</si>
  <si>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</si>
  <si>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</si>
  <si>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</si>
  <si>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</si>
  <si>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</si>
  <si>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</si>
  <si>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</si>
  <si>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</si>
  <si>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</si>
  <si>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</si>
  <si>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</si>
  <si>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</si>
  <si>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</si>
  <si>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</si>
  <si>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</si>
  <si>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</si>
  <si>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</si>
  <si>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</si>
  <si>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</si>
  <si>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</si>
  <si>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</si>
  <si>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</si>
  <si>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</si>
  <si>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</si>
  <si>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</si>
  <si>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</si>
  <si>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</si>
  <si>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</si>
  <si>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</si>
  <si>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</si>
  <si>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</si>
  <si>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</si>
  <si>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</si>
  <si>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</si>
  <si>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</si>
  <si>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</si>
  <si>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</si>
  <si>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</si>
  <si>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</si>
  <si>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</si>
  <si>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</si>
  <si>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</si>
  <si>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</si>
  <si>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</si>
  <si>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</si>
  <si>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</si>
  <si>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</si>
  <si>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</si>
  <si>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</si>
  <si>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</si>
  <si>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</si>
  <si>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</si>
  <si>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</si>
  <si>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</si>
  <si>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</si>
  <si>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</si>
  <si>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</si>
  <si>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</si>
  <si>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</si>
  <si>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</si>
  <si>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</si>
  <si>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</si>
  <si>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</si>
  <si>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</si>
  <si>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</si>
  <si>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</si>
  <si>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</si>
  <si>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</si>
  <si>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</si>
  <si>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</si>
  <si>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</si>
  <si>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</si>
  <si>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</si>
  <si>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</si>
  <si>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</si>
  <si>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</si>
  <si>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</si>
  <si>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</si>
  <si>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</si>
  <si>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</si>
  <si>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</si>
  <si>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</si>
  <si>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</si>
  <si>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</si>
  <si>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</si>
  <si>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</si>
  <si>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</si>
  <si>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</si>
  <si>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</si>
  <si>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</si>
  <si>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</si>
  <si>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</si>
  <si>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</si>
  <si>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</si>
  <si>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</si>
  <si>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</si>
  <si>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</si>
  <si>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</si>
  <si>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</si>
  <si>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</si>
  <si>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</si>
  <si>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</si>
  <si>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</si>
  <si>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</si>
  <si>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</si>
  <si>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</si>
  <si>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</si>
  <si>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</si>
  <si>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</si>
  <si>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</si>
  <si>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</si>
  <si>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</si>
  <si>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</si>
  <si>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</si>
  <si>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</si>
  <si>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</si>
  <si>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</si>
  <si>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</si>
  <si>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</si>
  <si>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</si>
  <si>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</si>
  <si>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</si>
  <si>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</si>
  <si>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</si>
  <si>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</si>
  <si>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</si>
  <si>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</si>
  <si>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</si>
  <si>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</si>
  <si>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</si>
  <si>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</si>
  <si>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</si>
  <si>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</si>
  <si>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</si>
  <si>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</si>
  <si>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</si>
  <si>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</si>
  <si>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</si>
  <si>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</si>
  <si>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</si>
  <si>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</si>
  <si>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</si>
  <si>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</si>
  <si>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</si>
  <si>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</si>
  <si>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</si>
  <si>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</si>
  <si>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</si>
  <si>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</si>
  <si>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</si>
  <si>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</si>
  <si>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</si>
  <si>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</si>
  <si>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</si>
  <si>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</si>
  <si>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</si>
  <si>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</si>
  <si>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</si>
  <si>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</si>
  <si>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</si>
  <si>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</si>
  <si>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</si>
  <si>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</si>
  <si>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</si>
  <si>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</si>
  <si>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</si>
  <si>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</si>
  <si>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</si>
  <si>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</si>
  <si>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</si>
  <si>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</si>
  <si>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</si>
  <si>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</si>
  <si>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</si>
  <si>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</si>
  <si>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</si>
  <si>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</si>
  <si>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</si>
  <si>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</si>
  <si>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</si>
  <si>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</si>
  <si>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</si>
  <si>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</si>
  <si>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</si>
  <si>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</si>
  <si>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</si>
  <si>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</si>
  <si>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</si>
  <si>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</si>
  <si>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</si>
  <si>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</si>
  <si>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</si>
  <si>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</si>
  <si>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</si>
  <si>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</si>
  <si>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</si>
  <si>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</si>
  <si>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</si>
  <si>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</si>
  <si>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</si>
  <si>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</si>
  <si>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</si>
  <si>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</si>
  <si>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</si>
  <si>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</si>
  <si>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</si>
  <si>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</si>
  <si>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</si>
  <si>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</si>
  <si>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</si>
  <si>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</si>
  <si>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</si>
  <si>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</si>
  <si>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</si>
  <si>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</si>
  <si>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</si>
  <si>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</si>
  <si>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</si>
  <si>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</si>
  <si>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</si>
  <si>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</si>
  <si>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</si>
  <si>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</si>
  <si>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</si>
  <si>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</si>
  <si>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</si>
  <si>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</si>
  <si>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</si>
  <si>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</si>
  <si>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</si>
  <si>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</si>
  <si>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</si>
  <si>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</si>
  <si>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</si>
  <si>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</si>
  <si>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</si>
  <si>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</si>
  <si>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</si>
  <si>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</si>
  <si>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</si>
  <si>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</si>
  <si>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</si>
  <si>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</si>
  <si>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</si>
  <si>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</si>
  <si>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</si>
  <si>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</si>
  <si>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</si>
  <si>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</si>
  <si>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</si>
  <si>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</si>
  <si>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</si>
  <si>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</si>
  <si>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</si>
  <si>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</si>
  <si>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</si>
  <si>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</si>
  <si>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</si>
  <si>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</si>
  <si>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</si>
  <si>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</si>
  <si>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</si>
  <si>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</si>
  <si>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</si>
  <si>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</si>
  <si>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</si>
  <si>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</si>
  <si>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</si>
  <si>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</si>
  <si>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</si>
  <si>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</si>
  <si>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</si>
  <si>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</si>
  <si>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</si>
  <si>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</si>
  <si>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</si>
  <si>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</si>
  <si>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</si>
  <si>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</si>
  <si>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</si>
  <si>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</si>
  <si>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</si>
  <si>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</si>
  <si>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</si>
  <si>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</si>
  <si>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</si>
  <si>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</si>
  <si>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</si>
  <si>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</si>
  <si>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</si>
  <si>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</si>
  <si>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</si>
  <si>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</si>
  <si>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</si>
  <si>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</si>
  <si>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</si>
  <si>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</si>
  <si>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</si>
  <si>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</si>
  <si>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</si>
  <si>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</si>
  <si>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</si>
  <si>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</si>
  <si>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</si>
  <si>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</si>
  <si>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</si>
  <si>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</si>
  <si>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</si>
  <si>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</si>
  <si>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</si>
  <si>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</si>
  <si>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</si>
  <si>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</si>
  <si>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</si>
  <si>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</si>
  <si>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</si>
  <si>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</si>
  <si>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</si>
  <si>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</si>
  <si>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</si>
  <si>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</si>
  <si>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</si>
  <si>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</si>
  <si>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</si>
  <si>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</si>
  <si>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</si>
  <si>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</si>
  <si>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</si>
  <si>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</si>
  <si>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</si>
  <si>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</si>
  <si>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</si>
  <si>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</si>
  <si>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</si>
  <si>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</si>
  <si>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</si>
  <si>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</si>
  <si>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</si>
  <si>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</si>
  <si>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</si>
  <si>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</si>
  <si>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</si>
  <si>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</si>
  <si>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</si>
  <si>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</si>
  <si>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</si>
  <si>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</si>
  <si>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</si>
  <si>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</si>
  <si>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</si>
  <si>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</si>
  <si>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</si>
  <si>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</si>
  <si>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</si>
  <si>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</si>
  <si>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</si>
  <si>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</si>
  <si>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</si>
  <si>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</si>
  <si>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</si>
  <si>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</si>
  <si>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</si>
  <si>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</si>
  <si>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</si>
  <si>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</si>
  <si>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</si>
  <si>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</si>
  <si>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</si>
  <si>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</si>
  <si>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</si>
  <si>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</si>
  <si>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</si>
  <si>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</si>
  <si>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</si>
  <si>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</si>
  <si>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</si>
  <si>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</si>
  <si>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</si>
  <si>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</si>
  <si>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</si>
  <si>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</si>
  <si>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</si>
  <si>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</si>
  <si>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</si>
  <si>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</si>
  <si>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</si>
  <si>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</si>
  <si>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</si>
  <si>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</si>
  <si>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</si>
  <si>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</si>
  <si>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</si>
  <si>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</si>
  <si>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</si>
  <si>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</si>
  <si>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</si>
  <si>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</si>
  <si>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</si>
  <si>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</si>
  <si>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</si>
  <si>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</si>
  <si>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</si>
  <si>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</si>
  <si>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</si>
  <si>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</si>
  <si>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</si>
  <si>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</si>
  <si>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</si>
  <si>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</si>
  <si>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</si>
  <si>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</si>
  <si>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</si>
  <si>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</si>
  <si>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</si>
  <si>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</si>
  <si>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</si>
  <si>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</si>
  <si>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</si>
  <si>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</si>
  <si>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</si>
  <si>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</si>
  <si>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</si>
  <si>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</si>
  <si>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</si>
  <si>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</si>
  <si>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</si>
  <si>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</si>
  <si>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</si>
  <si>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</si>
  <si>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</si>
  <si>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</si>
  <si>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</si>
  <si>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</si>
  <si>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</si>
  <si>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</si>
  <si>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</si>
  <si>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</si>
  <si>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</si>
  <si>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</si>
  <si>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</si>
  <si>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</si>
  <si>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</si>
  <si>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</si>
  <si>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</si>
  <si>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</si>
  <si>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</si>
  <si>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</si>
  <si>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</si>
  <si>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</si>
  <si>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</si>
  <si>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</si>
  <si>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</si>
  <si>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</si>
  <si>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</si>
  <si>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</si>
  <si>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</si>
  <si>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</si>
  <si>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</si>
  <si>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</si>
  <si>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</si>
  <si>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</si>
  <si>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</si>
  <si>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</si>
  <si>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</si>
  <si>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</si>
  <si>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</si>
  <si>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</si>
  <si>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</si>
  <si>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</si>
  <si>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</si>
  <si>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</si>
  <si>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</si>
  <si>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</si>
  <si>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</si>
  <si>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</si>
  <si>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</si>
  <si>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</si>
  <si>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</si>
  <si>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</si>
  <si>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</si>
  <si>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</si>
  <si>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</si>
  <si>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</si>
  <si>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</si>
  <si>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</si>
  <si>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</si>
  <si>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</si>
  <si>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</si>
  <si>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</si>
  <si>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</si>
  <si>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</si>
  <si>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</si>
  <si>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</si>
  <si>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</si>
  <si>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</si>
  <si>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</si>
  <si>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</si>
  <si>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</si>
  <si>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</si>
  <si>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</si>
  <si>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</si>
  <si>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</si>
  <si>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</si>
  <si>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</si>
  <si>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</si>
  <si>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</si>
  <si>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</si>
  <si>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</si>
  <si>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</si>
  <si>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</si>
  <si>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</si>
  <si>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</si>
  <si>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</si>
  <si>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</si>
  <si>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</si>
  <si>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</si>
  <si>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</si>
  <si>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</si>
  <si>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</si>
  <si>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</si>
  <si>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</si>
  <si>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</si>
  <si>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</si>
  <si>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</si>
  <si>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</si>
  <si>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</si>
  <si>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</si>
  <si>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</si>
  <si>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</si>
  <si>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</si>
  <si>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</si>
  <si>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</si>
  <si>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</si>
  <si>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</si>
  <si>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</si>
  <si>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</si>
  <si>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</si>
  <si>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</si>
  <si>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</si>
  <si>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</si>
  <si>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</si>
  <si>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</si>
  <si>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</si>
  <si>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</si>
  <si>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</si>
  <si>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</si>
  <si>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</si>
  <si>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</si>
  <si>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</si>
  <si>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</si>
  <si>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</si>
  <si>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</si>
  <si>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</si>
  <si>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</si>
  <si>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</si>
  <si>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</si>
  <si>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</si>
  <si>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</si>
  <si>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</si>
  <si>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</si>
  <si>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</si>
  <si>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</si>
  <si>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</si>
  <si>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</si>
  <si>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</si>
  <si>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</si>
  <si>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</si>
  <si>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</si>
  <si>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</si>
  <si>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</si>
  <si>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</si>
  <si>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</si>
  <si>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</si>
  <si>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</si>
  <si>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</si>
  <si>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</si>
  <si>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</si>
  <si>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</si>
  <si>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</si>
  <si>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</si>
  <si>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</si>
  <si>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</si>
  <si>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</si>
  <si>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</si>
  <si>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</si>
  <si>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</si>
  <si>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</si>
  <si>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</si>
  <si>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</si>
  <si>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</si>
  <si>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</si>
  <si>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</si>
  <si>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</si>
  <si>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</si>
  <si>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</si>
  <si>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</si>
  <si>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</si>
  <si>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</si>
  <si>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</si>
  <si>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</si>
  <si>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</si>
  <si>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</si>
  <si>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</si>
  <si>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</si>
  <si>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</si>
  <si>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</si>
  <si>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</si>
  <si>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</si>
  <si>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</si>
  <si>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</si>
  <si>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</si>
  <si>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</si>
  <si>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</si>
  <si>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</si>
  <si>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</si>
  <si>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</si>
  <si>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</si>
  <si>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</si>
  <si>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</si>
  <si>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</si>
  <si>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</si>
  <si>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</si>
  <si>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</si>
  <si>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</si>
  <si>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</si>
  <si>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</si>
  <si>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</si>
  <si>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</si>
  <si>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</si>
  <si>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</si>
  <si>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</si>
  <si>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</si>
  <si>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</si>
  <si>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</si>
  <si>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</si>
  <si>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</si>
  <si>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</si>
  <si>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</si>
  <si>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</si>
  <si>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</si>
  <si>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</si>
  <si>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</si>
  <si>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</si>
  <si>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</si>
  <si>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</si>
  <si>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</si>
  <si>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</si>
  <si>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</si>
  <si>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</si>
  <si>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</si>
  <si>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</si>
  <si>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</si>
  <si>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</si>
  <si>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</si>
  <si>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</si>
  <si>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</si>
  <si>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</si>
  <si>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</si>
  <si>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</si>
  <si>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</si>
  <si>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</si>
  <si>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</si>
  <si>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</si>
  <si>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</si>
  <si>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</si>
  <si>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</si>
  <si>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</si>
  <si>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</si>
  <si>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</si>
  <si>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</si>
  <si>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</si>
  <si>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</si>
  <si>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</si>
  <si>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</si>
  <si>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</si>
  <si>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</si>
  <si>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</si>
  <si>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</si>
  <si>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</si>
  <si>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</si>
  <si>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</si>
  <si>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</si>
  <si>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</si>
  <si>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</si>
  <si>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</si>
  <si>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</si>
  <si>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</si>
  <si>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</si>
  <si>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</si>
  <si>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</si>
  <si>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</si>
  <si>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</si>
  <si>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</si>
  <si>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</si>
  <si>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</si>
  <si>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</si>
  <si>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</si>
  <si>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</si>
  <si>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</si>
  <si>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</si>
  <si>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</si>
  <si>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</si>
  <si>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</si>
  <si>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</si>
  <si>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</si>
  <si>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</si>
  <si>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</si>
  <si>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</si>
  <si>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</si>
  <si>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</si>
  <si>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</si>
  <si>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</si>
  <si>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</si>
  <si>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</si>
  <si>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</si>
  <si>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</si>
  <si>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</si>
  <si>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</si>
  <si>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</si>
  <si>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</si>
  <si>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</si>
  <si>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</si>
  <si>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</si>
  <si>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</si>
  <si>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</si>
  <si>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</si>
  <si>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</si>
  <si>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</si>
  <si>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</si>
  <si>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</si>
  <si>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</si>
  <si>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</si>
  <si>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</si>
  <si>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</si>
  <si>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</si>
  <si>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</si>
  <si>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</si>
  <si>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</si>
  <si>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</si>
  <si>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</si>
  <si>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</si>
  <si>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</si>
  <si>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</si>
  <si>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</si>
  <si>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</si>
  <si>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</si>
  <si>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</si>
  <si>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</si>
  <si>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</si>
  <si>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</si>
  <si>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</si>
  <si>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</si>
  <si>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</si>
  <si>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</si>
  <si>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</si>
  <si>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</si>
  <si>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</si>
  <si>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</si>
  <si>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</si>
  <si>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</si>
  <si>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</si>
  <si>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</si>
  <si>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</si>
  <si>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</si>
  <si>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</si>
  <si>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</si>
  <si>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</si>
  <si>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</si>
  <si>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</si>
  <si>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</si>
  <si>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</si>
  <si>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</si>
  <si>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</si>
  <si>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</si>
  <si>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</si>
  <si>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</si>
  <si>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</si>
  <si>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</si>
  <si>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</si>
  <si>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</si>
  <si>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</si>
  <si>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</si>
  <si>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</si>
  <si>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</si>
  <si>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</si>
  <si>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</si>
  <si>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</si>
  <si>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</si>
  <si>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</si>
  <si>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</si>
  <si>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</si>
  <si>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</si>
  <si>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</si>
  <si>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</si>
  <si>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</si>
  <si>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</si>
  <si>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</si>
  <si>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</si>
  <si>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</si>
  <si>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</si>
  <si>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</si>
  <si>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</si>
  <si>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</si>
  <si>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</si>
  <si>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</si>
  <si>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</si>
  <si>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</si>
  <si>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</si>
  <si>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</si>
  <si>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</si>
  <si>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</si>
  <si>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</si>
  <si>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</si>
  <si>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</si>
  <si>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</si>
  <si>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</si>
  <si>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</si>
  <si>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</si>
  <si>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</si>
  <si>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</si>
  <si>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</si>
  <si>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</si>
  <si>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</si>
  <si>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</si>
  <si>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</si>
  <si>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</si>
  <si>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</si>
  <si>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</si>
  <si>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</si>
  <si>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</si>
  <si>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</si>
  <si>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</si>
  <si>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</si>
  <si>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</si>
  <si>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</si>
  <si>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</si>
  <si>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</si>
  <si>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</si>
  <si>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</si>
  <si>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</si>
  <si>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</si>
  <si>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</si>
  <si>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</si>
  <si>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</si>
  <si>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</si>
  <si>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</si>
  <si>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</si>
  <si>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</si>
  <si>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</si>
  <si>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</si>
  <si>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</si>
  <si>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</si>
  <si>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</si>
  <si>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</si>
  <si>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</si>
  <si>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</si>
  <si>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</si>
  <si>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</si>
  <si>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</si>
  <si>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</si>
  <si>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</si>
  <si>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</si>
  <si>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</si>
  <si>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</si>
  <si>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</si>
  <si>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</si>
  <si>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</si>
  <si>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</si>
  <si>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</si>
  <si>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</si>
  <si>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</si>
  <si>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</si>
  <si>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</si>
  <si>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</si>
  <si>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</si>
  <si>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</si>
  <si>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</si>
  <si>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</si>
  <si>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</si>
  <si>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</si>
  <si>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</si>
  <si>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</si>
  <si>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</si>
  <si>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</si>
  <si>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</si>
  <si>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</si>
  <si>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</si>
  <si>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</si>
  <si>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</si>
  <si>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</si>
  <si>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</si>
  <si>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</si>
  <si>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</si>
  <si>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</si>
  <si>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</si>
  <si>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</si>
  <si>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</si>
  <si>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</si>
  <si>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</si>
  <si>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</si>
  <si>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</si>
  <si>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</si>
  <si>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</si>
  <si>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</si>
  <si>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</si>
  <si>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</si>
  <si>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</si>
  <si>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</si>
  <si>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</si>
  <si>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</si>
  <si>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</si>
  <si>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</si>
  <si>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</si>
  <si>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</si>
  <si>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</si>
  <si>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</si>
  <si>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</si>
  <si>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</si>
  <si>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</si>
  <si>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</si>
  <si>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</si>
  <si>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</si>
  <si>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</si>
  <si>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</si>
  <si>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</si>
  <si>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</si>
  <si>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</si>
  <si>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</si>
  <si>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</si>
  <si>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</si>
  <si>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</si>
  <si>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</si>
  <si>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</si>
  <si>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</si>
  <si>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</si>
  <si>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</si>
  <si>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</si>
  <si>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</si>
  <si>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</si>
  <si>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</si>
  <si>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</si>
  <si>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</si>
  <si>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</si>
  <si>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</si>
  <si>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</si>
  <si>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</si>
  <si>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</si>
  <si>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</si>
  <si>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</si>
  <si>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</si>
  <si>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</si>
  <si>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</si>
  <si>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</si>
  <si>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</si>
  <si>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</si>
  <si>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</si>
  <si>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</si>
  <si>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</si>
  <si>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</si>
  <si>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</si>
  <si>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</si>
  <si>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</si>
  <si>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</si>
  <si>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</si>
  <si>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</si>
  <si>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</si>
  <si>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</si>
  <si>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</si>
  <si>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</si>
  <si>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</si>
  <si>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</si>
  <si>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</si>
  <si>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</si>
  <si>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</si>
  <si>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</si>
  <si>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</si>
  <si>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</si>
  <si>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</si>
  <si>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</si>
  <si>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</si>
  <si>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</si>
  <si>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</si>
  <si>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</si>
  <si>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</si>
  <si>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</si>
  <si>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</si>
  <si>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</si>
  <si>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</si>
  <si>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</si>
  <si>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</si>
  <si>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</si>
  <si>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</si>
  <si>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</si>
  <si>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</si>
  <si>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</si>
  <si>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</si>
  <si>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</si>
  <si>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</si>
  <si>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</si>
  <si>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</si>
  <si>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</si>
  <si>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</si>
  <si>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</si>
  <si>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</si>
  <si>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</si>
  <si>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</si>
  <si>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</si>
  <si>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</si>
  <si>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</si>
  <si>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</si>
  <si>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</si>
  <si>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</si>
  <si>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</si>
  <si>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</si>
  <si>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</si>
  <si>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</si>
  <si>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</si>
  <si>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</si>
  <si>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</si>
  <si>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</si>
  <si>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</si>
  <si>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</si>
  <si>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</si>
  <si>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</si>
  <si>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</si>
  <si>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</si>
  <si>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</si>
  <si>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</si>
  <si>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</si>
  <si>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</si>
  <si>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</si>
  <si>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</si>
  <si>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</si>
  <si>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</si>
  <si>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</si>
  <si>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</si>
  <si>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</si>
  <si>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</si>
  <si>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</si>
  <si>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</si>
  <si>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</si>
  <si>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</si>
  <si>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</si>
  <si>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</si>
  <si>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</si>
  <si>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</si>
  <si>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</si>
  <si>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</si>
  <si>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</si>
  <si>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</si>
  <si>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</si>
  <si>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</si>
  <si>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</si>
  <si>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</si>
  <si>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</si>
  <si>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</si>
  <si>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</si>
  <si>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</si>
  <si>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</si>
  <si>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</si>
  <si>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</si>
  <si>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</si>
  <si>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</si>
  <si>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</si>
  <si>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</si>
  <si>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</si>
  <si>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</si>
  <si>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</si>
  <si>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</si>
  <si>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</si>
  <si>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</si>
  <si>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</si>
  <si>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</si>
  <si>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</si>
  <si>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</si>
  <si>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</si>
  <si>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</si>
  <si>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</si>
  <si>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</si>
  <si>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</si>
  <si>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</si>
  <si>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</si>
  <si>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</si>
  <si>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</si>
  <si>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</si>
  <si>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</si>
  <si>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</si>
  <si>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</si>
  <si>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</si>
  <si>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</si>
  <si>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</si>
  <si>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</si>
  <si>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</si>
  <si>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</si>
  <si>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</si>
  <si>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</si>
  <si>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</si>
  <si>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</si>
  <si>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</si>
  <si>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</si>
  <si>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</si>
  <si>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</si>
  <si>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</si>
  <si>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</si>
  <si>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</si>
  <si>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</si>
  <si>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</si>
  <si>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</si>
  <si>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</si>
  <si>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</si>
  <si>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</si>
  <si>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</si>
  <si>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</si>
  <si>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</si>
  <si>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</si>
  <si>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</si>
  <si>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</si>
  <si>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</si>
  <si>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</si>
  <si>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</si>
  <si>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</si>
  <si>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</si>
  <si>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</si>
  <si>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</si>
  <si>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</si>
  <si>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</si>
  <si>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</si>
  <si>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</si>
  <si>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</si>
  <si>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</si>
  <si>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</si>
  <si>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</si>
  <si>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</si>
  <si>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</si>
  <si>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</si>
  <si>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</si>
  <si>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</si>
  <si>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</si>
  <si>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</si>
  <si>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</si>
  <si>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</si>
  <si>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</si>
  <si>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</si>
  <si>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</si>
  <si>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</si>
  <si>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</si>
  <si>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</si>
  <si>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</si>
  <si>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</si>
  <si>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</si>
  <si>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</si>
  <si>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</si>
  <si>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</si>
  <si>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</si>
  <si>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</si>
  <si>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</si>
  <si>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</si>
  <si>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</si>
  <si>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</si>
  <si>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</si>
  <si>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</si>
  <si>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</si>
  <si>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</si>
  <si>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</si>
  <si>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</si>
  <si>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</si>
  <si>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</si>
  <si>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</si>
  <si>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</si>
  <si>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</si>
  <si>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</si>
  <si>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</si>
  <si>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</si>
  <si>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</si>
  <si>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</si>
  <si>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</si>
  <si>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</si>
  <si>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</si>
  <si>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</si>
  <si>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</si>
  <si>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</si>
  <si>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</si>
  <si>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</si>
  <si>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</si>
  <si>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</si>
  <si>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</si>
  <si>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</si>
  <si>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</si>
  <si>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</si>
  <si>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</si>
  <si>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</si>
  <si>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</si>
  <si>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</si>
  <si>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</si>
  <si>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</si>
  <si>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</si>
  <si>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</si>
  <si>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</si>
  <si>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</si>
  <si>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</si>
  <si>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</si>
  <si>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</si>
  <si>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</si>
  <si>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</si>
  <si>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</si>
  <si>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</si>
  <si>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</si>
  <si>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</si>
  <si>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</si>
  <si>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</si>
  <si>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</si>
  <si>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</si>
  <si>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</si>
  <si>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</si>
  <si>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</si>
  <si>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</si>
  <si>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</si>
  <si>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</si>
  <si>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</si>
  <si>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</si>
  <si>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</si>
  <si>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</si>
  <si>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</si>
  <si>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</si>
  <si>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</si>
  <si>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</si>
  <si>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</si>
  <si>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</si>
  <si>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</si>
  <si>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</si>
  <si>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</si>
  <si>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</si>
  <si>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</si>
  <si>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</si>
  <si>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</si>
  <si>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</si>
  <si>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</si>
  <si>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</si>
  <si>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</si>
  <si>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</si>
  <si>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</si>
  <si>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</si>
  <si>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</si>
  <si>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</si>
  <si>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</si>
  <si>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</si>
  <si>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</si>
  <si>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</si>
  <si>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</si>
  <si>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</si>
  <si>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</si>
  <si>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</si>
  <si>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</si>
  <si>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</si>
  <si>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</si>
  <si>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</si>
  <si>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</si>
  <si>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</si>
  <si>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</si>
  <si>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</si>
  <si>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</si>
  <si>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</si>
  <si>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</si>
  <si>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</si>
  <si>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</si>
  <si>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</si>
  <si>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</si>
  <si>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</si>
  <si>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</si>
  <si>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</si>
  <si>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</si>
  <si>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</si>
  <si>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</si>
  <si>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</si>
  <si>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</si>
  <si>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</si>
  <si>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</si>
  <si>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</si>
  <si>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</si>
  <si>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</si>
  <si>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</si>
  <si>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</si>
  <si>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</si>
  <si>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</si>
  <si>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</si>
  <si>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</si>
  <si>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</si>
  <si>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</si>
  <si>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</si>
  <si>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</si>
  <si>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</si>
  <si>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</si>
  <si>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</si>
  <si>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</si>
  <si>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</si>
  <si>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</si>
  <si>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</si>
  <si>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</si>
  <si>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</si>
  <si>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</si>
  <si>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</si>
  <si>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</si>
  <si>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</si>
  <si>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</si>
  <si>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</si>
  <si>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</si>
  <si>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</si>
  <si>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</si>
  <si>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</si>
  <si>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</si>
  <si>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</si>
  <si>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</si>
  <si>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</si>
  <si>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</si>
  <si>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</si>
  <si>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</si>
  <si>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</si>
  <si>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</si>
  <si>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</si>
  <si>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</si>
  <si>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</si>
  <si>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</si>
  <si>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</si>
  <si>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</si>
  <si>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</si>
  <si>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</si>
  <si>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</si>
  <si>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</si>
  <si>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</si>
  <si>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</si>
  <si>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</si>
  <si>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</si>
  <si>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</si>
  <si>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</si>
  <si>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</si>
  <si>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</si>
  <si>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</si>
  <si>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</si>
  <si>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</si>
  <si>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</si>
  <si>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</si>
  <si>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</si>
  <si>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</si>
  <si>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</si>
  <si>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</si>
  <si>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</si>
  <si>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</si>
  <si>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</si>
  <si>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</si>
  <si>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</si>
  <si>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</si>
  <si>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</si>
  <si>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</si>
  <si>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</si>
  <si>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</si>
  <si>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</si>
  <si>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</si>
  <si>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</si>
  <si>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</si>
  <si>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</si>
  <si>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</si>
  <si>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</si>
  <si>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</si>
  <si>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</si>
  <si>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</si>
  <si>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</si>
  <si>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</si>
  <si>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</si>
  <si>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</si>
  <si>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</si>
  <si>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</si>
  <si>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</si>
  <si>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</si>
  <si>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</si>
  <si>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</si>
  <si>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</si>
  <si>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</si>
  <si>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</si>
  <si>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</si>
  <si>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</si>
  <si>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</si>
  <si>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</si>
  <si>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</si>
  <si>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</si>
  <si>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</si>
  <si>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</si>
  <si>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</si>
  <si>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</si>
  <si>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</si>
  <si>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</si>
  <si>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</si>
  <si>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</si>
  <si>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</si>
  <si>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</si>
  <si>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</si>
  <si>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</si>
  <si>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</si>
  <si>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</si>
  <si>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</si>
  <si>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</si>
  <si>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</si>
  <si>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</si>
  <si>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</si>
  <si>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</si>
  <si>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</si>
  <si>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</si>
  <si>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</si>
  <si>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</si>
  <si>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</si>
  <si>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</si>
  <si>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</si>
  <si>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</si>
  <si>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</si>
  <si>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</si>
  <si>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</si>
  <si>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</si>
  <si>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</si>
  <si>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</si>
  <si>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</si>
  <si>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</si>
  <si>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</si>
  <si>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</si>
  <si>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</si>
  <si>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</si>
  <si>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</si>
  <si>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</si>
  <si>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</si>
  <si>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</si>
  <si>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</si>
  <si>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</si>
  <si>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</si>
  <si>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</si>
  <si>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</si>
  <si>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</si>
  <si>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</si>
  <si>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</si>
  <si>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</si>
  <si>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</si>
  <si>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</si>
  <si>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</si>
  <si>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</si>
  <si>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</si>
  <si>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</si>
  <si>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</si>
  <si>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</si>
  <si>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</si>
  <si>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</si>
  <si>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</si>
  <si>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</si>
  <si>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</si>
  <si>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</si>
  <si>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</si>
  <si>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</si>
  <si>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</si>
  <si>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</si>
  <si>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</si>
  <si>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</si>
  <si>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</si>
  <si>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</si>
  <si>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</si>
  <si>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</si>
  <si>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</si>
  <si>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</si>
  <si>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</si>
  <si>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</si>
  <si>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</si>
  <si>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</si>
  <si>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</si>
  <si>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</si>
  <si>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</si>
  <si>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</si>
  <si>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</si>
  <si>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</si>
  <si>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</si>
  <si>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</si>
  <si>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</si>
  <si>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</si>
  <si>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</si>
  <si>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</si>
  <si>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</si>
  <si>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</si>
  <si>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</si>
  <si>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</si>
  <si>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</si>
  <si>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</si>
  <si>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</si>
  <si>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</si>
  <si>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</si>
  <si>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</si>
  <si>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</si>
  <si>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</si>
  <si>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</si>
  <si>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</si>
  <si>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</si>
  <si>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</si>
  <si>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</si>
  <si>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</si>
  <si>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</si>
  <si>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</si>
  <si>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</si>
  <si>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</si>
  <si>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</si>
  <si>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</si>
  <si>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</si>
  <si>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</si>
  <si>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</si>
  <si>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</si>
  <si>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</si>
  <si>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</si>
  <si>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</si>
  <si>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</si>
  <si>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</si>
  <si>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</si>
  <si>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</si>
  <si>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</si>
  <si>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</si>
  <si>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</si>
  <si>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</si>
  <si>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</si>
  <si>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</si>
  <si>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</si>
  <si>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</si>
  <si>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</si>
  <si>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</si>
  <si>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</si>
  <si>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</si>
  <si>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</si>
  <si>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</si>
  <si>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</si>
  <si>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</si>
  <si>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</si>
  <si>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</si>
  <si>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</si>
  <si>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</si>
  <si>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</si>
  <si>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</si>
  <si>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</si>
  <si>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</si>
  <si>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</si>
  <si>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</si>
  <si>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</si>
  <si>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</si>
  <si>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</si>
  <si>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</si>
  <si>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</si>
  <si>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</si>
  <si>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</si>
  <si>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</si>
  <si>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</si>
  <si>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</si>
  <si>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</si>
  <si>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</si>
  <si>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</si>
  <si>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</si>
  <si>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</si>
  <si>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</si>
  <si>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</si>
  <si>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</si>
  <si>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</si>
  <si>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</si>
  <si>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</si>
  <si>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</si>
  <si>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</si>
  <si>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</si>
  <si>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</si>
  <si>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</si>
  <si>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</si>
  <si>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</si>
  <si>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</si>
  <si>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</si>
  <si>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</si>
  <si>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</si>
  <si>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</si>
  <si>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</si>
  <si>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</si>
  <si>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</si>
  <si>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</si>
  <si>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</si>
  <si>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</si>
  <si>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</si>
  <si>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</si>
  <si>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</si>
  <si>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</si>
  <si>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</si>
  <si>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</si>
  <si>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</si>
  <si>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</si>
  <si>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</si>
  <si>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</si>
  <si>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</si>
  <si>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</si>
  <si>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</si>
  <si>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</si>
  <si>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</si>
  <si>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</si>
  <si>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</si>
  <si>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</si>
  <si>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</si>
  <si>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</si>
  <si>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</si>
  <si>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</si>
  <si>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</si>
  <si>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</si>
  <si>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</si>
  <si>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</si>
  <si>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</si>
  <si>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</si>
  <si>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</si>
  <si>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</si>
  <si>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</si>
  <si>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</si>
  <si>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</si>
  <si>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</si>
  <si>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</si>
  <si>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</si>
  <si>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</si>
  <si>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</si>
  <si>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</si>
  <si>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</si>
  <si>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</si>
  <si>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</si>
  <si>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</si>
  <si>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</si>
  <si>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</si>
  <si>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</si>
  <si>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</si>
  <si>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</si>
  <si>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</si>
  <si>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</si>
  <si>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</si>
  <si>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</si>
  <si>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</si>
  <si>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</si>
  <si>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</si>
  <si>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</si>
  <si>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</si>
  <si>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</si>
  <si>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</si>
  <si>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</si>
  <si>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</si>
  <si>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</si>
  <si>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</si>
  <si>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</si>
  <si>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</si>
  <si>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</si>
  <si>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</si>
  <si>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</si>
  <si>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</si>
  <si>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</si>
  <si>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</si>
  <si>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</si>
  <si>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</si>
  <si>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</si>
  <si>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</si>
  <si>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</si>
  <si>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</si>
  <si>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</si>
  <si>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</si>
  <si>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</si>
  <si>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</si>
  <si>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</si>
  <si>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</si>
  <si>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</si>
  <si>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</si>
  <si>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</si>
  <si>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</si>
  <si>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</si>
  <si>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</si>
  <si>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</si>
  <si>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</si>
  <si>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</si>
  <si>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</si>
  <si>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</si>
  <si>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</si>
  <si>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</si>
  <si>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</si>
  <si>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</si>
  <si>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</si>
  <si>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</si>
  <si>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</si>
  <si>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</si>
  <si>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</si>
  <si>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</si>
  <si>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</si>
  <si>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</si>
  <si>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</si>
  <si>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</si>
  <si>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</si>
  <si>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</si>
  <si>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</si>
  <si>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</si>
  <si>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</si>
  <si>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</si>
  <si>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</si>
  <si>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</si>
  <si>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</si>
  <si>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</si>
  <si>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</si>
  <si>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</si>
  <si>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</si>
  <si>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</si>
  <si>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</si>
  <si>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</si>
  <si>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</si>
  <si>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</si>
  <si>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</si>
  <si>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</si>
  <si>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</si>
  <si>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</si>
  <si>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</si>
  <si>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</si>
  <si>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</si>
  <si>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</si>
  <si>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</si>
  <si>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</si>
  <si>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</si>
  <si>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</si>
  <si>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</si>
  <si>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</si>
  <si>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</si>
  <si>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</si>
  <si>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</si>
  <si>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</si>
  <si>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</si>
  <si>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</si>
  <si>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</si>
  <si>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</si>
  <si>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</si>
  <si>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</si>
  <si>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</si>
  <si>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</si>
  <si>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</si>
  <si>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</si>
  <si>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</si>
  <si>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</si>
  <si>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</si>
  <si>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</si>
  <si>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</si>
  <si>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</si>
  <si>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</si>
  <si>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</si>
  <si>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</si>
  <si>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</si>
  <si>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</si>
  <si>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</si>
  <si>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</si>
  <si>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</si>
  <si>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</si>
  <si>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</si>
  <si>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</si>
  <si>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</si>
  <si>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</si>
  <si>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</si>
  <si>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</si>
  <si>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</si>
  <si>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</si>
  <si>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</si>
  <si>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</si>
  <si>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</si>
  <si>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</si>
  <si>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</si>
  <si>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</si>
  <si>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</si>
  <si>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</si>
  <si>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</si>
  <si>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</si>
  <si>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</si>
  <si>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</si>
  <si>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</si>
  <si>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</si>
  <si>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</si>
  <si>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</si>
  <si>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</si>
  <si>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</si>
  <si>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</si>
  <si>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</si>
  <si>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</si>
  <si>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</si>
  <si>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</si>
  <si>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</si>
  <si>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</si>
  <si>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</si>
  <si>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</si>
  <si>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</si>
  <si>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</si>
  <si>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</si>
  <si>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</si>
  <si>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</si>
  <si>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</si>
  <si>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</si>
  <si>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</si>
  <si>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</si>
  <si>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</si>
  <si>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</si>
  <si>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</si>
  <si>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</si>
  <si>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</si>
  <si>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</si>
  <si>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</si>
  <si>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</si>
  <si>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</si>
  <si>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</si>
  <si>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</si>
  <si>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</si>
  <si>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</si>
  <si>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</si>
  <si>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</si>
  <si>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</si>
  <si>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</si>
  <si>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</si>
  <si>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</si>
  <si>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</si>
  <si>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</si>
  <si>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</si>
  <si>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</si>
  <si>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</si>
  <si>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</si>
  <si>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</si>
  <si>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</si>
  <si>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</si>
  <si>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</si>
  <si>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</si>
  <si>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</si>
  <si>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</si>
  <si>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</si>
  <si>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</si>
  <si>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</si>
  <si>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</si>
  <si>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</si>
  <si>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</si>
  <si>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</si>
  <si>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</si>
  <si>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</si>
  <si>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</si>
  <si>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</si>
  <si>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</si>
  <si>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</si>
  <si>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</si>
  <si>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</si>
  <si>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</si>
  <si>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</si>
  <si>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</si>
  <si>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</si>
  <si>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</si>
  <si>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</si>
  <si>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</si>
  <si>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</si>
  <si>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</si>
  <si>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</si>
  <si>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</si>
  <si>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</si>
  <si>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</si>
  <si>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</si>
  <si>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</si>
  <si>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</si>
  <si>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</si>
  <si>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</si>
  <si>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</si>
  <si>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</si>
  <si>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</si>
  <si>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</si>
  <si>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</si>
  <si>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</si>
  <si>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</si>
  <si>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</si>
  <si>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</si>
  <si>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</si>
  <si>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</si>
  <si>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</si>
  <si>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</si>
  <si>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</si>
  <si>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</si>
  <si>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</si>
  <si>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</si>
  <si>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</si>
  <si>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</si>
  <si>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</si>
  <si>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</si>
  <si>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</si>
  <si>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</si>
  <si>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</si>
  <si>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</si>
  <si>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</si>
  <si>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</si>
  <si>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</si>
  <si>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</si>
  <si>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</si>
  <si>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</si>
  <si>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</si>
  <si>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</si>
  <si>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</si>
  <si>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</si>
  <si>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</si>
  <si>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</si>
  <si>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</si>
  <si>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</si>
  <si>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</si>
  <si>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</si>
  <si>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</si>
  <si>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</si>
  <si>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</si>
  <si>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</si>
  <si>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</si>
  <si>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</si>
  <si>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</si>
  <si>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</si>
  <si>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</si>
  <si>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</si>
  <si>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</si>
  <si>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</si>
  <si>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</si>
  <si>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</si>
  <si>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</si>
  <si>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</si>
  <si>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</si>
  <si>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</si>
  <si>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</si>
  <si>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</si>
  <si>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</si>
  <si>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</si>
  <si>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</si>
  <si>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</si>
  <si>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</si>
  <si>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</si>
  <si>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</si>
  <si>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</si>
  <si>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</si>
  <si>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</si>
  <si>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</si>
  <si>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</si>
  <si>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</si>
  <si>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</si>
  <si>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</si>
  <si>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</si>
  <si>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</si>
  <si>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</si>
  <si>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</si>
  <si>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</si>
  <si>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</si>
  <si>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</si>
  <si>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</si>
  <si>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</si>
  <si>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</si>
  <si>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</si>
  <si>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</si>
  <si>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</si>
  <si>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</si>
  <si>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</si>
  <si>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</si>
  <si>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</si>
  <si>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</si>
  <si>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</si>
  <si>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</si>
  <si>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</si>
  <si>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</si>
  <si>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</si>
  <si>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</si>
  <si>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</si>
  <si>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</si>
  <si>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</si>
  <si>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</si>
  <si>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</si>
  <si>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</si>
  <si>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</si>
  <si>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</si>
  <si>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</si>
  <si>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</si>
  <si>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</si>
  <si>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</si>
  <si>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</si>
  <si>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</si>
  <si>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</si>
  <si>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</si>
  <si>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</si>
  <si>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</si>
  <si>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</si>
  <si>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</si>
  <si>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</si>
  <si>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</si>
  <si>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</si>
  <si>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</si>
  <si>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</si>
  <si>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</si>
  <si>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</si>
  <si>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</si>
  <si>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</si>
  <si>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</si>
  <si>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</si>
  <si>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</si>
  <si>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</si>
  <si>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</si>
  <si>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</si>
  <si>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</si>
  <si>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</si>
  <si>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</si>
  <si>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</si>
  <si>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</si>
  <si>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</si>
  <si>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</si>
  <si>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</si>
  <si>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</si>
  <si>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</si>
  <si>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</si>
  <si>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</si>
  <si>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</si>
  <si>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</si>
  <si>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</si>
  <si>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</si>
  <si>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</si>
  <si>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</si>
  <si>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</si>
  <si>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</si>
  <si>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</si>
  <si>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</si>
  <si>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</si>
  <si>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</si>
  <si>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</si>
  <si>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</si>
  <si>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</si>
  <si>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</si>
  <si>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</si>
  <si>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</si>
  <si>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</si>
  <si>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</si>
  <si>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</si>
  <si>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</si>
  <si>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</si>
  <si>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</si>
  <si>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</si>
  <si>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</si>
  <si>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</si>
  <si>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</si>
  <si>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</si>
  <si>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</si>
  <si>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</si>
  <si>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</si>
  <si>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</si>
  <si>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</si>
  <si>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</si>
  <si>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</si>
  <si>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</si>
  <si>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</si>
  <si>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</si>
  <si>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</si>
  <si>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</si>
  <si>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</si>
  <si>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</si>
  <si>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</si>
  <si>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</si>
  <si>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</si>
  <si>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</si>
  <si>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</si>
  <si>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</si>
  <si>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</si>
  <si>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</si>
  <si>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</si>
  <si>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</si>
  <si>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</si>
  <si>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</si>
  <si>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</si>
  <si>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</si>
  <si>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</si>
  <si>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</si>
  <si>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</si>
  <si>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</si>
  <si>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</si>
  <si>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</si>
  <si>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</si>
  <si>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</si>
  <si>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</si>
  <si>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</si>
  <si>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</si>
  <si>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</si>
  <si>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</si>
  <si>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</si>
  <si>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</si>
  <si>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</si>
  <si>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</si>
  <si>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</si>
  <si>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</si>
  <si>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</si>
  <si>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</si>
  <si>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</si>
  <si>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</si>
  <si>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</si>
  <si>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</si>
  <si>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</si>
  <si>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</si>
  <si>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</si>
  <si>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</si>
  <si>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</si>
  <si>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</si>
  <si>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</si>
  <si>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</si>
  <si>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</si>
  <si>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</si>
  <si>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</si>
  <si>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</si>
  <si>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</si>
  <si>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</si>
  <si>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</si>
  <si>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</si>
  <si>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</si>
  <si>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</si>
  <si>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</si>
  <si>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</si>
  <si>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</si>
  <si>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</si>
  <si>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</si>
  <si>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</si>
  <si>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</si>
  <si>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</si>
  <si>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</si>
  <si>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</si>
  <si>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</si>
  <si>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</si>
  <si>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</si>
  <si>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</si>
  <si>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</si>
  <si>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</si>
  <si>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</si>
  <si>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</si>
  <si>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</si>
  <si>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</si>
  <si>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</si>
  <si>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</si>
  <si>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</si>
  <si>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</si>
  <si>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</si>
  <si>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</si>
  <si>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</si>
  <si>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</si>
  <si>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</si>
  <si>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</si>
  <si>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</si>
  <si>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</si>
  <si>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</si>
  <si>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</si>
  <si>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</si>
  <si>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</si>
  <si>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</si>
  <si>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</si>
  <si>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</si>
  <si>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</si>
  <si>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</si>
  <si>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</si>
  <si>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</si>
  <si>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</si>
  <si>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</si>
  <si>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</si>
  <si>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</si>
  <si>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</si>
  <si>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</si>
  <si>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</si>
  <si>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</si>
  <si>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</si>
  <si>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</si>
  <si>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</si>
  <si>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</si>
  <si>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</si>
  <si>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</si>
  <si>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</si>
  <si>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</si>
  <si>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</si>
  <si>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</si>
  <si>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</si>
  <si>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</si>
  <si>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</si>
  <si>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</si>
  <si>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</si>
  <si>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</si>
  <si>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</si>
  <si>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</si>
  <si>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</si>
  <si>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</si>
  <si>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</si>
  <si>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</si>
  <si>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</si>
  <si>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</si>
  <si>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</si>
  <si>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</si>
  <si>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</si>
  <si>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</si>
  <si>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</si>
  <si>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</si>
  <si>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</si>
  <si>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</si>
  <si>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</si>
  <si>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</si>
  <si>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</si>
  <si>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</si>
  <si>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</si>
  <si>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</si>
  <si>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</si>
  <si>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</si>
  <si>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</si>
  <si>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</si>
  <si>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</si>
  <si>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</si>
  <si>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</si>
  <si>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</si>
  <si>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</si>
  <si>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</si>
  <si>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</si>
  <si>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</si>
  <si>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</si>
  <si>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</si>
  <si>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</si>
  <si>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</si>
  <si>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</si>
  <si>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</si>
  <si>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</si>
  <si>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</si>
  <si>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</si>
  <si>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</si>
  <si>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</si>
  <si>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</si>
  <si>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</si>
  <si>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</si>
  <si>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</si>
  <si>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</si>
  <si>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</si>
  <si>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</si>
  <si>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</si>
  <si>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</si>
  <si>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</si>
  <si>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</si>
  <si>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</si>
  <si>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</si>
  <si>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</si>
  <si>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</si>
  <si>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</si>
  <si>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</si>
  <si>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</si>
  <si>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</si>
  <si>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</si>
  <si>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</si>
  <si>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</si>
  <si>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</si>
  <si>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</si>
  <si>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</si>
  <si>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</si>
  <si>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</si>
  <si>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</si>
  <si>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</si>
  <si>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</si>
  <si>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</si>
  <si>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</si>
  <si>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</si>
  <si>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</si>
  <si>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</si>
  <si>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</si>
  <si>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</si>
  <si>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</si>
  <si>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</si>
  <si>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</si>
  <si>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</si>
  <si>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</si>
  <si>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</si>
  <si>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</si>
  <si>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</si>
  <si>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</si>
  <si>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</si>
  <si>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</si>
  <si>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</si>
  <si>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</si>
  <si>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</si>
  <si>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</si>
  <si>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</si>
  <si>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</si>
  <si>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</si>
  <si>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</si>
  <si>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</si>
  <si>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</si>
  <si>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</si>
  <si>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</si>
  <si>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</si>
  <si>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</si>
  <si>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</si>
  <si>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</si>
  <si>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</si>
  <si>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</si>
  <si>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</si>
  <si>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</si>
  <si>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</si>
  <si>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</si>
  <si>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</si>
  <si>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</si>
  <si>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</si>
  <si>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</si>
  <si>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</si>
  <si>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</si>
  <si>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</si>
  <si>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</si>
  <si>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</si>
  <si>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</si>
  <si>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</si>
  <si>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</si>
  <si>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</si>
  <si>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</si>
  <si>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</si>
  <si>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</si>
  <si>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</si>
  <si>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</si>
  <si>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</si>
  <si>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</si>
  <si>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</si>
  <si>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</si>
  <si>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</si>
  <si>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</si>
  <si>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</si>
  <si>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</si>
  <si>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</si>
  <si>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</si>
  <si>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</si>
  <si>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</si>
  <si>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</si>
  <si>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</si>
  <si>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</si>
  <si>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</si>
  <si>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</si>
  <si>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</si>
  <si>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</si>
  <si>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</si>
  <si>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</si>
  <si>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</si>
  <si>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</si>
  <si>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</si>
  <si>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</si>
  <si>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</si>
  <si>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</si>
  <si>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</si>
  <si>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</si>
  <si>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</si>
  <si>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</si>
  <si>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</si>
  <si>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</si>
  <si>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</si>
  <si>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</si>
  <si>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</si>
  <si>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</si>
  <si>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</si>
  <si>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</si>
  <si>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</si>
  <si>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</si>
  <si>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</si>
  <si>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</si>
  <si>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</si>
  <si>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</si>
  <si>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</si>
  <si>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</si>
  <si>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</si>
  <si>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</si>
  <si>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</si>
  <si>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</si>
  <si>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</si>
  <si>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</si>
  <si>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</si>
  <si>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</si>
  <si>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</si>
  <si>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</si>
  <si>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</si>
  <si>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</si>
  <si>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</si>
  <si>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</si>
  <si>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</si>
  <si>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</si>
  <si>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</si>
  <si>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</si>
  <si>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</si>
  <si>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</si>
  <si>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</si>
  <si>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</si>
  <si>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</si>
  <si>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</si>
  <si>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</si>
  <si>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</si>
  <si>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</si>
  <si>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</si>
  <si>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</si>
  <si>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</si>
  <si>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</si>
  <si>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</si>
  <si>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</si>
  <si>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</si>
  <si>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</si>
  <si>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</si>
  <si>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</si>
  <si>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</si>
  <si>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</si>
  <si>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</si>
  <si>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</si>
  <si>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</si>
  <si>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</si>
  <si>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</si>
  <si>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</si>
  <si>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</si>
  <si>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</si>
  <si>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</si>
  <si>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</si>
  <si>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</si>
  <si>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</si>
  <si>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</si>
  <si>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</si>
  <si>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</si>
  <si>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</si>
  <si>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</si>
  <si>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</si>
  <si>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</si>
  <si>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</si>
  <si>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</si>
  <si>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</si>
  <si>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</si>
  <si>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</si>
  <si>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</si>
  <si>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</si>
  <si>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</si>
  <si>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</si>
  <si>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</si>
  <si>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</si>
  <si>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</si>
  <si>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</si>
  <si>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</si>
  <si>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</si>
  <si>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</si>
  <si>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</si>
  <si>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</si>
  <si>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</si>
  <si>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</si>
  <si>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</si>
  <si>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</si>
  <si>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</si>
  <si>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</si>
  <si>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</si>
  <si>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</si>
  <si>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</si>
  <si>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</si>
  <si>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</si>
  <si>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</si>
  <si>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</si>
  <si>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</si>
  <si>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</si>
  <si>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</si>
  <si>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</si>
  <si>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</si>
  <si>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</si>
  <si>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</si>
  <si>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</si>
  <si>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</si>
  <si>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</si>
  <si>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</si>
  <si>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</si>
  <si>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</si>
  <si>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</si>
  <si>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</si>
  <si>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</si>
  <si>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</si>
  <si>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</si>
  <si>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</si>
  <si>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</si>
  <si>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</si>
  <si>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</si>
  <si>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</si>
  <si>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</si>
  <si>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</si>
  <si>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</si>
  <si>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</si>
  <si>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</si>
  <si>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</si>
  <si>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</si>
  <si>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</si>
  <si>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</si>
  <si>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</si>
  <si>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</si>
  <si>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</si>
  <si>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</si>
  <si>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</si>
  <si>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</si>
  <si>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</si>
  <si>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</si>
  <si>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</si>
  <si>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</si>
  <si>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</si>
  <si>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</si>
  <si>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</si>
  <si>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</si>
  <si>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</si>
  <si>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</si>
  <si>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</si>
  <si>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</si>
  <si>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</si>
  <si>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</si>
  <si>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</si>
  <si>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</si>
  <si>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</si>
  <si>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</si>
  <si>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</si>
  <si>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</si>
  <si>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</si>
  <si>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</si>
  <si>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</si>
  <si>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</si>
  <si>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</si>
  <si>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</si>
  <si>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</si>
  <si>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</si>
  <si>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</si>
  <si>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</si>
  <si>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</si>
  <si>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</si>
  <si>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</si>
  <si>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</si>
  <si>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</si>
  <si>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</si>
  <si>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</si>
  <si>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</si>
  <si>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</si>
  <si>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</si>
  <si>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</si>
  <si>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</si>
  <si>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</si>
  <si>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</si>
  <si>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</si>
  <si>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</si>
  <si>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</si>
  <si>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</si>
  <si>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</si>
  <si>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</si>
  <si>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</si>
  <si>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</si>
  <si>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</si>
  <si>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</si>
  <si>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</si>
  <si>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</si>
  <si>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</si>
  <si>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</si>
  <si>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</si>
  <si>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</si>
  <si>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</si>
  <si>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</si>
  <si>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</si>
  <si>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</si>
  <si>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</si>
  <si>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</si>
  <si>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</si>
  <si>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</si>
  <si>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</si>
  <si>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</si>
  <si>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</si>
  <si>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</si>
  <si>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</si>
  <si>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</si>
  <si>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</si>
  <si>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</si>
  <si>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</si>
  <si>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</si>
  <si>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</si>
  <si>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</si>
  <si>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</si>
  <si>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</si>
  <si>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</si>
  <si>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</si>
  <si>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</si>
  <si>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</si>
  <si>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</si>
  <si>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</si>
  <si>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</si>
  <si>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</si>
  <si>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</si>
  <si>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</si>
  <si>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</si>
  <si>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</si>
  <si>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</si>
  <si>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</si>
  <si>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</si>
  <si>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</si>
  <si>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</si>
  <si>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</si>
  <si>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</si>
  <si>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</si>
  <si>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</si>
  <si>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</si>
  <si>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</si>
  <si>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</si>
  <si>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</si>
  <si>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</si>
  <si>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</si>
  <si>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</si>
  <si>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</si>
  <si>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</si>
  <si>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</si>
  <si>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</si>
  <si>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</si>
  <si>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</si>
  <si>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</si>
  <si>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</si>
  <si>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</si>
  <si>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</si>
  <si>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</si>
  <si>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</si>
  <si>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</si>
  <si>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</si>
  <si>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</si>
  <si>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</si>
  <si>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</si>
  <si>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</si>
  <si>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</si>
  <si>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</si>
  <si>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</si>
  <si>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</si>
  <si>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</si>
  <si>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</si>
  <si>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</si>
  <si>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</si>
  <si>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</si>
  <si>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</si>
  <si>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</si>
  <si>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</si>
  <si>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</si>
  <si>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</si>
  <si>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</si>
  <si>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</si>
  <si>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</si>
  <si>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</si>
  <si>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</si>
  <si>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</si>
  <si>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</si>
  <si>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</si>
  <si>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</si>
  <si>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</si>
  <si>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</si>
  <si>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</si>
  <si>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</si>
  <si>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</si>
  <si>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</si>
  <si>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</si>
  <si>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</si>
  <si>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</si>
  <si>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</si>
  <si>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</si>
  <si>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</si>
  <si>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</si>
  <si>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</si>
  <si>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</si>
  <si>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</si>
  <si>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</si>
  <si>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</si>
  <si>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</si>
  <si>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</si>
  <si>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</si>
  <si>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</si>
  <si>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</si>
  <si>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</si>
  <si>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</si>
  <si>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</si>
  <si>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</si>
  <si>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</si>
  <si>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</si>
  <si>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</si>
  <si>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</si>
  <si>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</si>
  <si>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</si>
  <si>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</si>
  <si>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</si>
  <si>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</si>
  <si>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</si>
  <si>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</si>
  <si>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</si>
  <si>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</si>
  <si>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</si>
  <si>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</si>
  <si>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</si>
  <si>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</si>
  <si>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</si>
  <si>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</si>
  <si>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</si>
  <si>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</si>
  <si>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</si>
  <si>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</si>
  <si>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</si>
  <si>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</si>
  <si>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</si>
  <si>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</si>
  <si>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</si>
  <si>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</si>
  <si>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</si>
  <si>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</si>
  <si>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</si>
  <si>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</si>
  <si>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</si>
  <si>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</si>
  <si>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</si>
  <si>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</si>
  <si>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</si>
  <si>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</si>
  <si>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</si>
  <si>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</si>
  <si>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</si>
  <si>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</si>
  <si>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</si>
  <si>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</si>
  <si>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</si>
  <si>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</si>
  <si>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</si>
  <si>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</si>
  <si>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</si>
  <si>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</si>
  <si>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</si>
  <si>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</si>
  <si>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</si>
  <si>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</si>
  <si>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</si>
  <si>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</si>
  <si>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</si>
  <si>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</si>
  <si>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</si>
  <si>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</si>
  <si>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</si>
  <si>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</si>
  <si>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</si>
  <si>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</si>
  <si>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</si>
  <si>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</si>
  <si>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</si>
  <si>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</si>
  <si>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</si>
  <si>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</si>
  <si>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</si>
  <si>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</si>
  <si>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</si>
  <si>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</si>
  <si>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</si>
  <si>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</si>
  <si>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</si>
  <si>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</si>
  <si>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</si>
  <si>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</si>
  <si>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</si>
  <si>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</si>
  <si>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</si>
  <si>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</si>
  <si>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</si>
  <si>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</si>
  <si>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</si>
  <si>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</si>
  <si>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</si>
  <si>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</si>
  <si>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</si>
  <si>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</si>
  <si>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</si>
  <si>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</si>
  <si>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</si>
  <si>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</si>
  <si>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</si>
  <si>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</si>
  <si>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</si>
  <si>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</si>
  <si>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</si>
  <si>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</si>
  <si>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</si>
  <si>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</si>
  <si>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</si>
  <si>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</si>
  <si>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</si>
  <si>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</si>
  <si>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</si>
  <si>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</si>
  <si>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</si>
  <si>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</si>
  <si>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</si>
  <si>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</si>
  <si>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</si>
  <si>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</si>
  <si>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</si>
  <si>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</si>
  <si>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</si>
  <si>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</si>
  <si>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</si>
  <si>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</si>
  <si>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</si>
  <si>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</si>
  <si>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</si>
  <si>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</si>
  <si>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</si>
  <si>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</si>
  <si>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</si>
  <si>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</si>
  <si>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</si>
  <si>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</si>
  <si>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</si>
  <si>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</si>
  <si>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</si>
  <si>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</si>
  <si>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</si>
  <si>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</si>
  <si>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</si>
  <si>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</si>
  <si>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</si>
  <si>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</si>
  <si>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</si>
  <si>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</si>
  <si>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</si>
  <si>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</si>
  <si>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</si>
  <si>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</si>
  <si>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</si>
  <si>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</si>
  <si>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</si>
  <si>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</si>
  <si>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</si>
  <si>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</si>
  <si>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</si>
  <si>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</si>
  <si>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</si>
  <si>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</si>
  <si>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</si>
  <si>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</si>
  <si>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</si>
  <si>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</si>
  <si>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</si>
  <si>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</si>
  <si>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</si>
  <si>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</si>
  <si>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</si>
  <si>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</si>
  <si>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</si>
  <si>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</si>
  <si>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</si>
  <si>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</si>
  <si>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</si>
  <si>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</si>
  <si>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</si>
  <si>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</si>
  <si>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</si>
  <si>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</si>
  <si>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</si>
  <si>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</si>
  <si>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</si>
  <si>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</si>
  <si>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</si>
  <si>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</si>
  <si>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</si>
  <si>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</si>
  <si>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</si>
  <si>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</si>
  <si>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</si>
  <si>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</si>
  <si>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</si>
  <si>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</si>
  <si>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</si>
  <si>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</si>
  <si>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</si>
  <si>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</si>
  <si>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</si>
  <si>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</si>
  <si>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</si>
  <si>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</si>
  <si>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</si>
  <si>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</si>
  <si>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</si>
  <si>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</si>
  <si>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</si>
  <si>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</si>
  <si>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</si>
  <si>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</si>
  <si>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</si>
  <si>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</si>
  <si>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</si>
  <si>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</si>
  <si>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</si>
  <si>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</si>
  <si>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</si>
  <si>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</si>
  <si>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</si>
  <si>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</si>
  <si>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</si>
  <si>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</si>
  <si>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</si>
  <si>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</si>
  <si>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</si>
  <si>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</si>
  <si>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</si>
  <si>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</si>
  <si>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</si>
  <si>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</si>
  <si>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</si>
  <si>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</si>
  <si>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</si>
  <si>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</si>
  <si>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</si>
  <si>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</si>
  <si>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</si>
  <si>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</si>
  <si>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</si>
  <si>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</si>
  <si>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</si>
  <si>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</si>
  <si>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</si>
  <si>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</si>
  <si>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</si>
  <si>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</si>
  <si>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</si>
  <si>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</si>
  <si>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</si>
  <si>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</si>
  <si>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</si>
  <si>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</si>
  <si>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</si>
  <si>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</si>
  <si>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</si>
  <si>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</si>
  <si>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</si>
  <si>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</si>
  <si>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</si>
  <si>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</si>
  <si>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</si>
  <si>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</si>
  <si>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</si>
  <si>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</si>
  <si>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</si>
  <si>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</si>
  <si>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</si>
  <si>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</si>
  <si>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</si>
  <si>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</si>
  <si>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</si>
  <si>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</si>
  <si>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</si>
  <si>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</si>
  <si>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</si>
  <si>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</si>
  <si>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</si>
  <si>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</si>
  <si>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</si>
  <si>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</si>
  <si>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</si>
  <si>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</si>
  <si>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</si>
  <si>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</si>
  <si>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</si>
  <si>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</si>
  <si>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</si>
  <si>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</si>
  <si>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</si>
  <si>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</si>
  <si>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</si>
  <si>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</si>
  <si>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</si>
  <si>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</si>
  <si>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</si>
  <si>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</si>
  <si>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</si>
  <si>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</si>
  <si>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</si>
  <si>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</si>
  <si>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</si>
  <si>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</si>
  <si>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</si>
  <si>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</si>
  <si>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</si>
  <si>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</si>
  <si>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</si>
  <si>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</si>
  <si>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</si>
  <si>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</si>
  <si>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</si>
  <si>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</si>
  <si>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</si>
  <si>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</si>
  <si>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</si>
  <si>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</si>
  <si>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</si>
  <si>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</si>
  <si>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</si>
  <si>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</si>
  <si>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</si>
  <si>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</si>
  <si>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</si>
  <si>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</si>
  <si>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</si>
  <si>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</si>
  <si>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</si>
  <si>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</si>
  <si>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</si>
  <si>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</si>
  <si>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</si>
  <si>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</si>
  <si>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</si>
  <si>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</si>
  <si>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</si>
  <si>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</si>
  <si>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</si>
  <si>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</si>
  <si>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</si>
  <si>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</si>
  <si>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</si>
  <si>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</si>
  <si>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</si>
  <si>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</si>
  <si>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</si>
  <si>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</si>
  <si>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</si>
  <si>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</si>
  <si>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</si>
  <si>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</si>
  <si>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</si>
  <si>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</si>
  <si>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</si>
  <si>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</si>
  <si>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</si>
  <si>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</si>
  <si>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</si>
  <si>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</si>
  <si>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</si>
  <si>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</si>
  <si>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</si>
  <si>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</si>
  <si>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</si>
  <si>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</si>
  <si>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</si>
  <si>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</si>
  <si>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</si>
  <si>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</si>
  <si>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</si>
  <si>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</si>
  <si>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</si>
  <si>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</si>
  <si>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</si>
  <si>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</si>
  <si>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</si>
  <si>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</si>
  <si>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</si>
  <si>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</si>
  <si>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</si>
  <si>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</si>
  <si>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</si>
  <si>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</si>
  <si>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</si>
  <si>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</si>
  <si>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</si>
  <si>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</si>
  <si>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</si>
  <si>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</si>
  <si>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</si>
  <si>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</si>
  <si>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</si>
  <si>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</si>
  <si>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</si>
  <si>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</si>
  <si>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</si>
  <si>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</si>
  <si>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</si>
  <si>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</si>
  <si>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</si>
  <si>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</si>
  <si>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</si>
  <si>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</si>
  <si>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</si>
  <si>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</si>
  <si>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</si>
  <si>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</si>
  <si>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</si>
  <si>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</si>
  <si>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</si>
  <si>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</si>
  <si>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</si>
  <si>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</si>
  <si>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</si>
  <si>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</si>
  <si>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</si>
  <si>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</si>
  <si>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</si>
  <si>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</si>
  <si>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</si>
  <si>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</si>
  <si>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</si>
  <si>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</si>
  <si>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</si>
  <si>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</si>
  <si>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</si>
  <si>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</si>
  <si>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</si>
  <si>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</si>
  <si>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</si>
  <si>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</si>
  <si>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</si>
  <si>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</si>
  <si>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</si>
  <si>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</si>
  <si>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</si>
  <si>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</si>
  <si>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</si>
  <si>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</si>
  <si>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</si>
  <si>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</si>
  <si>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</si>
  <si>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</si>
  <si>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</si>
  <si>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</si>
  <si>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</si>
  <si>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</si>
  <si>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</si>
  <si>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</si>
  <si>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</si>
  <si>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</si>
  <si>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</si>
  <si>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</si>
  <si>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</si>
  <si>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</si>
  <si>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</si>
  <si>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</si>
  <si>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</si>
  <si>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</si>
  <si>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</si>
  <si>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</si>
  <si>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</si>
  <si>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</si>
  <si>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</si>
  <si>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</si>
  <si>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</si>
  <si>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</si>
  <si>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</si>
  <si>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</si>
  <si>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</si>
  <si>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</si>
  <si>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</si>
  <si>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</si>
  <si>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</si>
  <si>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</si>
  <si>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</si>
  <si>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</si>
  <si>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</si>
  <si>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</si>
  <si>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</si>
  <si>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</si>
  <si>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</si>
  <si>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</si>
  <si>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</si>
  <si>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</si>
  <si>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</si>
  <si>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</si>
  <si>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</si>
  <si>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</si>
  <si>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</si>
  <si>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</si>
  <si>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</si>
  <si>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</si>
  <si>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</si>
  <si>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</si>
  <si>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</si>
  <si>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</si>
  <si>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</si>
  <si>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</si>
  <si>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</si>
  <si>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</si>
  <si>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</si>
  <si>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</si>
  <si>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</si>
  <si>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</si>
  <si>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</si>
  <si>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</si>
  <si>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</si>
  <si>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</si>
  <si>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</si>
  <si>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</si>
  <si>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</si>
  <si>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</si>
  <si>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</si>
  <si>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</si>
  <si>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</si>
  <si>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</si>
  <si>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</si>
  <si>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</si>
  <si>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</si>
  <si>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</si>
  <si>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</si>
  <si>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</si>
  <si>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</si>
  <si>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</si>
  <si>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</si>
  <si>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</si>
  <si>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</si>
  <si>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</si>
  <si>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</si>
  <si>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</si>
  <si>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</si>
  <si>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</si>
  <si>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</si>
  <si>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</si>
  <si>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</si>
  <si>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</si>
  <si>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</si>
  <si>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</si>
  <si>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</si>
  <si>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</si>
  <si>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</si>
  <si>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</si>
  <si>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</si>
  <si>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</si>
  <si>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</si>
  <si>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</si>
  <si>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</si>
  <si>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</si>
  <si>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</si>
  <si>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</si>
  <si>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</si>
  <si>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</si>
  <si>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</si>
  <si>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</si>
  <si>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</si>
  <si>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</si>
  <si>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</si>
  <si>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</si>
  <si>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</si>
  <si>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</si>
  <si>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</si>
  <si>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</si>
  <si>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</si>
  <si>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</si>
  <si>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</si>
  <si>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</si>
  <si>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</si>
  <si>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</si>
  <si>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</si>
  <si>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</si>
  <si>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</si>
  <si>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</si>
  <si>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</si>
  <si>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</si>
  <si>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</si>
  <si>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</si>
  <si>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</si>
  <si>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</si>
  <si>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</si>
  <si>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</si>
  <si>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</si>
  <si>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</si>
  <si>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</si>
  <si>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</si>
  <si>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</si>
  <si>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</si>
  <si>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</si>
  <si>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</si>
  <si>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</si>
  <si>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</si>
  <si>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</si>
  <si>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</si>
  <si>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</si>
  <si>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</si>
  <si>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</si>
  <si>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</si>
  <si>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</si>
  <si>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</si>
  <si>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</si>
  <si>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</si>
  <si>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</si>
  <si>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</si>
  <si>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</si>
  <si>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</si>
  <si>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</si>
  <si>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</si>
  <si>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</si>
  <si>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</si>
  <si>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</si>
  <si>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</si>
  <si>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</si>
  <si>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</si>
  <si>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</si>
  <si>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</si>
  <si>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</si>
  <si>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</si>
  <si>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</si>
  <si>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</si>
  <si>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</si>
  <si>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</si>
  <si>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</si>
  <si>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</si>
  <si>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</si>
  <si>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</si>
  <si>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</si>
  <si>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</si>
  <si>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</si>
  <si>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</si>
  <si>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</si>
  <si>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</si>
  <si>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</si>
  <si>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</si>
  <si>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</si>
  <si>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</si>
  <si>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</si>
  <si>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</si>
  <si>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</si>
  <si>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</si>
  <si>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</si>
  <si>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</si>
  <si>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</si>
  <si>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</si>
  <si>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</si>
  <si>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</si>
  <si>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</si>
  <si>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</si>
  <si>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</si>
  <si>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</si>
  <si>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</si>
  <si>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</si>
  <si>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</si>
  <si>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</si>
  <si>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</si>
  <si>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</si>
  <si>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</si>
  <si>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</si>
  <si>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</si>
  <si>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</si>
  <si>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</si>
  <si>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</si>
  <si>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</si>
  <si>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</si>
  <si>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</si>
  <si>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</si>
  <si>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</si>
  <si>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</si>
  <si>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</si>
  <si>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</si>
  <si>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</si>
  <si>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</si>
  <si>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</si>
  <si>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</si>
  <si>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</si>
  <si>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</si>
  <si>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</si>
  <si>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</si>
  <si>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</si>
  <si>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</si>
  <si>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</si>
  <si>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</si>
  <si>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</si>
  <si>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</si>
  <si>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</si>
  <si>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</si>
  <si>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</si>
  <si>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</si>
  <si>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</si>
  <si>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</si>
  <si>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</si>
  <si>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</si>
  <si>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</si>
  <si>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</si>
  <si>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</si>
  <si>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</si>
  <si>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</si>
  <si>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</si>
  <si>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</si>
  <si>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</si>
  <si>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</si>
  <si>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</si>
  <si>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</si>
  <si>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</si>
  <si>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</si>
  <si>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</si>
  <si>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</si>
  <si>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</si>
  <si>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</si>
  <si>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</si>
  <si>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</si>
  <si>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</si>
  <si>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</si>
  <si>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</si>
  <si>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</si>
  <si>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</si>
  <si>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</si>
  <si>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</si>
  <si>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</si>
  <si>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</si>
  <si>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</si>
  <si>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</si>
  <si>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</si>
  <si>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</si>
  <si>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</si>
  <si>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</si>
  <si>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</si>
  <si>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</si>
  <si>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</si>
  <si>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</si>
  <si>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</si>
  <si>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</si>
  <si>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</si>
  <si>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</si>
  <si>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</si>
  <si>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</si>
  <si>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</si>
  <si>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</si>
  <si>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</si>
  <si>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</si>
  <si>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</si>
  <si>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</si>
  <si>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</si>
  <si>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</si>
  <si>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</si>
  <si>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</si>
  <si>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</si>
  <si>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</si>
  <si>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</si>
  <si>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</si>
  <si>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</si>
  <si>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</si>
  <si>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</si>
  <si>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</si>
  <si>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</si>
  <si>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</si>
  <si>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</si>
  <si>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</si>
  <si>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</si>
  <si>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</si>
  <si>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</si>
  <si>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</si>
  <si>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</si>
  <si>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</si>
  <si>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</si>
  <si>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</si>
  <si>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</si>
  <si>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</si>
  <si>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</si>
  <si>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</si>
  <si>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</si>
  <si>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</si>
  <si>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</si>
  <si>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</si>
  <si>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</si>
  <si>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</si>
  <si>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</si>
  <si>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</si>
  <si>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</si>
  <si>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</si>
  <si>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</si>
  <si>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</si>
  <si>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</si>
  <si>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</si>
  <si>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</si>
  <si>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</si>
  <si>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</si>
  <si>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</si>
  <si>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</si>
  <si>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</si>
  <si>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</si>
  <si>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</si>
  <si>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</si>
  <si>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</si>
  <si>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</si>
  <si>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</si>
  <si>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</si>
  <si>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</si>
  <si>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</si>
  <si>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</si>
  <si>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</si>
  <si>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</si>
  <si>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</si>
  <si>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</si>
  <si>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</si>
  <si>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</si>
  <si>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</si>
  <si>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</si>
  <si>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</si>
  <si>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</si>
  <si>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</si>
  <si>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</si>
  <si>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</si>
  <si>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</si>
  <si>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</si>
  <si>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</si>
  <si>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</si>
  <si>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</si>
  <si>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</si>
  <si>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</si>
  <si>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</si>
  <si>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</si>
  <si>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</si>
  <si>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</si>
  <si>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</si>
  <si>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</si>
  <si>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</si>
  <si>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</si>
  <si>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</si>
  <si>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</si>
  <si>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</si>
  <si>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</si>
  <si>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</si>
  <si>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</si>
  <si>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</si>
  <si>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</si>
  <si>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</si>
  <si>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</si>
  <si>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</si>
  <si>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</si>
  <si>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</si>
  <si>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</si>
  <si>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</si>
  <si>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</si>
  <si>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</si>
  <si>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</si>
  <si>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</si>
  <si>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</si>
  <si>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</si>
  <si>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</si>
  <si>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</si>
  <si>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</si>
  <si>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</si>
  <si>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</si>
  <si>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</si>
  <si>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</si>
  <si>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</si>
  <si>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</si>
  <si>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</si>
  <si>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</si>
  <si>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</si>
  <si>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</si>
  <si>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</si>
  <si>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</si>
  <si>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</si>
  <si>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</si>
  <si>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</si>
  <si>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</si>
  <si>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</si>
  <si>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</si>
  <si>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</si>
  <si>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</si>
  <si>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</si>
  <si>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</si>
  <si>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</si>
  <si>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</si>
  <si>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</si>
  <si>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</si>
  <si>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</si>
  <si>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</si>
  <si>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</si>
  <si>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</si>
  <si>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</si>
  <si>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</si>
  <si>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</si>
  <si>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</si>
  <si>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</si>
  <si>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</si>
  <si>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</si>
  <si>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</si>
  <si>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</si>
  <si>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</si>
  <si>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</si>
  <si>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</si>
  <si>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</si>
  <si>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</si>
  <si>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</si>
  <si>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</si>
  <si>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</si>
  <si>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</si>
  <si>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</si>
  <si>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</si>
  <si>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</si>
  <si>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</si>
  <si>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</si>
  <si>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</si>
  <si>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</si>
  <si>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</si>
  <si>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</si>
  <si>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</si>
  <si>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</si>
  <si>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</si>
  <si>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</si>
  <si>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</si>
  <si>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</si>
  <si>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</si>
  <si>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</si>
  <si>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</si>
  <si>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</si>
  <si>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</si>
  <si>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</si>
  <si>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</si>
  <si>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</si>
  <si>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</si>
  <si>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</si>
  <si>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</si>
  <si>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</si>
  <si>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</si>
  <si>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</si>
  <si>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</si>
  <si>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</si>
  <si>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</si>
  <si>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</si>
  <si>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</si>
  <si>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</si>
  <si>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</si>
  <si>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</si>
  <si>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</si>
  <si>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</si>
  <si>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</si>
  <si>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</si>
  <si>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</si>
  <si>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</si>
  <si>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</si>
  <si>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</si>
  <si>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</si>
  <si>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</si>
  <si>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</si>
  <si>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</si>
  <si>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</si>
  <si>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</si>
  <si>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</si>
  <si>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</si>
  <si>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</si>
  <si>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</si>
  <si>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</si>
  <si>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</si>
  <si>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</si>
  <si>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</si>
  <si>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</si>
  <si>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</si>
  <si>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</si>
  <si>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</si>
  <si>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</si>
  <si>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</si>
  <si>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</si>
  <si>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</si>
  <si>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</si>
  <si>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</si>
  <si>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</si>
  <si>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</si>
  <si>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</si>
  <si>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</si>
  <si>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</si>
  <si>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</si>
  <si>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</si>
  <si>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</si>
  <si>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</si>
  <si>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</si>
  <si>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</si>
  <si>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</si>
  <si>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</si>
  <si>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</si>
  <si>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</si>
  <si>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</si>
  <si>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</si>
  <si>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</si>
  <si>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</si>
  <si>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</si>
  <si>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</si>
  <si>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</si>
  <si>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</si>
  <si>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</si>
  <si>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</si>
  <si>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</si>
  <si>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</si>
  <si>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</si>
  <si>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</si>
  <si>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</si>
  <si>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</si>
  <si>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</si>
  <si>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</si>
  <si>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</si>
  <si>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</si>
  <si>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</si>
  <si>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</si>
  <si>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</si>
  <si>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</si>
  <si>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</si>
  <si>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</si>
  <si>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</si>
  <si>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</si>
  <si>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</si>
  <si>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</si>
  <si>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</si>
  <si>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</si>
  <si>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</si>
  <si>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</si>
  <si>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</si>
  <si>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</si>
  <si>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</si>
  <si>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</si>
  <si>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</si>
  <si>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</si>
  <si>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</si>
  <si>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</si>
  <si>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</si>
  <si>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</si>
  <si>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</si>
  <si>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</si>
  <si>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</si>
  <si>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</si>
  <si>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</si>
  <si>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</si>
  <si>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</si>
  <si>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</si>
  <si>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</si>
  <si>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</si>
  <si>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</si>
  <si>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</si>
  <si>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</si>
  <si>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</si>
  <si>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</si>
  <si>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</si>
  <si>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</si>
  <si>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</si>
  <si>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</si>
  <si>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</si>
  <si>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</si>
  <si>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</si>
  <si>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</si>
  <si>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</si>
  <si>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</si>
  <si>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</si>
  <si>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</si>
  <si>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</si>
  <si>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</si>
  <si>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</si>
  <si>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</si>
  <si>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</si>
  <si>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</si>
  <si>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</si>
  <si>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</si>
  <si>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</si>
  <si>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</si>
  <si>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</si>
  <si>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</si>
  <si>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</si>
  <si>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</si>
  <si>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</si>
  <si>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</si>
  <si>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</si>
  <si>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</si>
  <si>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</si>
  <si>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</si>
  <si>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</si>
  <si>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</si>
  <si>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</si>
  <si>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</si>
  <si>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</si>
  <si>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</si>
  <si>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</si>
  <si>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</si>
  <si>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</si>
  <si>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</si>
  <si>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</si>
  <si>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</si>
  <si>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</si>
  <si>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</si>
  <si>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</si>
  <si>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</si>
  <si>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</si>
  <si>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</si>
  <si>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</si>
  <si>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</si>
  <si>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</si>
  <si>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</si>
  <si>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</si>
  <si>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</si>
  <si>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</si>
  <si>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</si>
  <si>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</si>
  <si>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</si>
  <si>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</si>
  <si>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</si>
  <si>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</si>
  <si>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</si>
  <si>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</si>
  <si>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</si>
  <si>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</si>
  <si>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</si>
  <si>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</si>
  <si>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</si>
  <si>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</si>
  <si>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</si>
  <si>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</si>
  <si>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</si>
  <si>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</si>
  <si>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</si>
  <si>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</si>
  <si>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</si>
  <si>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</si>
  <si>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</si>
  <si>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</si>
  <si>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</si>
  <si>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</si>
  <si>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</si>
  <si>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</si>
  <si>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</si>
  <si>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</si>
  <si>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</si>
  <si>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</si>
  <si>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</si>
  <si>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</si>
  <si>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</si>
  <si>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</si>
  <si>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</si>
  <si>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</si>
  <si>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</si>
  <si>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</si>
  <si>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</si>
  <si>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</si>
  <si>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</si>
  <si>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</si>
  <si>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</si>
  <si>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</si>
  <si>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</si>
  <si>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</si>
  <si>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</si>
  <si>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</si>
  <si>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</si>
  <si>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</si>
  <si>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</si>
  <si>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</si>
  <si>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</si>
  <si>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</si>
  <si>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</si>
  <si>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</si>
  <si>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</si>
  <si>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</si>
  <si>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</si>
  <si>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</si>
  <si>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</si>
  <si>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</si>
  <si>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</si>
  <si>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</si>
  <si>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</si>
  <si>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</si>
  <si>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</si>
  <si>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</si>
  <si>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</si>
  <si>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</si>
  <si>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</si>
  <si>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</si>
  <si>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</si>
  <si>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</si>
  <si>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</si>
  <si>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</si>
  <si>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</si>
  <si>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</si>
  <si>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</si>
  <si>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</si>
  <si>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</si>
  <si>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</si>
  <si>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</si>
  <si>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</si>
  <si>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</si>
  <si>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</si>
  <si>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</si>
  <si>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</si>
  <si>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</si>
  <si>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</si>
  <si>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</si>
  <si>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</si>
  <si>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</si>
  <si>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</si>
  <si>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</si>
  <si>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</si>
  <si>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</si>
  <si>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</si>
  <si>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</si>
  <si>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</si>
  <si>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</si>
  <si>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</si>
  <si>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</si>
  <si>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</si>
  <si>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</si>
  <si>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</si>
  <si>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</si>
  <si>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</si>
  <si>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</si>
  <si>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</si>
  <si>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</si>
  <si>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</si>
  <si>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</si>
  <si>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</si>
  <si>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</si>
  <si>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</si>
  <si>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</si>
  <si>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</si>
  <si>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</si>
  <si>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</si>
  <si>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</si>
  <si>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</si>
  <si>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</si>
  <si>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</si>
  <si>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</si>
  <si>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</si>
  <si>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</si>
  <si>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</si>
  <si>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</si>
  <si>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</si>
  <si>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</si>
  <si>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</si>
  <si>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</si>
  <si>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</si>
  <si>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</si>
  <si>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</si>
  <si>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</si>
  <si>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</si>
  <si>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</si>
  <si>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</si>
  <si>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</si>
  <si>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</si>
  <si>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</si>
  <si>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</si>
  <si>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</si>
  <si>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</si>
  <si>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</si>
  <si>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</si>
  <si>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</si>
  <si>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</si>
  <si>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</si>
  <si>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</si>
  <si>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</si>
  <si>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</si>
  <si>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</si>
  <si>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</si>
  <si>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</si>
  <si>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</si>
  <si>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</si>
  <si>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</si>
  <si>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</si>
  <si>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</si>
  <si>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</si>
  <si>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</si>
  <si>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</si>
  <si>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</si>
  <si>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</si>
  <si>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</si>
  <si>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</si>
  <si>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</si>
  <si>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</si>
  <si>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</si>
  <si>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</si>
  <si>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</si>
  <si>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</si>
  <si>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</si>
  <si>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</si>
  <si>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</si>
  <si>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</si>
  <si>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</si>
  <si>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</si>
  <si>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</si>
  <si>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</si>
  <si>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</si>
  <si>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</si>
  <si>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</si>
  <si>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</si>
  <si>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</si>
  <si>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</si>
  <si>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</si>
  <si>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</si>
  <si>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</si>
  <si>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</si>
  <si>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</si>
  <si>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</si>
  <si>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</si>
  <si>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</si>
  <si>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</si>
  <si>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</si>
  <si>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</si>
  <si>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</si>
  <si>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</si>
  <si>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</si>
  <si>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</si>
  <si>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</si>
  <si>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</si>
  <si>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</si>
  <si>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</si>
  <si>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</si>
  <si>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</si>
  <si>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</si>
  <si>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</si>
  <si>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</si>
  <si>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</si>
  <si>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</si>
  <si>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</si>
  <si>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</si>
  <si>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</si>
  <si>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</si>
  <si>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</si>
  <si>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</si>
  <si>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</si>
  <si>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</si>
  <si>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</si>
  <si>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</si>
  <si>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</si>
  <si>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</si>
  <si>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</si>
  <si>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</si>
  <si>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</si>
  <si>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</si>
  <si>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</si>
  <si>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</si>
  <si>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</si>
  <si>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</si>
  <si>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</si>
  <si>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</si>
  <si>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</si>
  <si>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</si>
  <si>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</si>
  <si>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</si>
  <si>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</si>
  <si>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</si>
  <si>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</si>
  <si>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</si>
  <si>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</si>
  <si>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</si>
  <si>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</si>
  <si>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</si>
  <si>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</si>
  <si>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</si>
  <si>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</si>
  <si>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</si>
  <si>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</si>
  <si>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</si>
  <si>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</si>
  <si>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</si>
  <si>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</si>
  <si>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</si>
  <si>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</si>
  <si>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</si>
  <si>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</si>
  <si>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</si>
  <si>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</si>
  <si>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</si>
  <si>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</si>
  <si>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</si>
  <si>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</si>
  <si>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</si>
  <si>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</si>
  <si>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</si>
  <si>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</si>
  <si>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</si>
  <si>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</si>
  <si>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</si>
  <si>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</si>
  <si>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</si>
  <si>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</si>
  <si>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</si>
  <si>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</si>
  <si>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</si>
  <si>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</si>
  <si>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</si>
  <si>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</si>
  <si>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</si>
  <si>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</si>
  <si>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</si>
  <si>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</si>
  <si>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</si>
  <si>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</si>
  <si>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</si>
  <si>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</si>
  <si>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</si>
  <si>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</si>
  <si>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</si>
  <si>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</si>
  <si>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</si>
  <si>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</si>
  <si>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</si>
  <si>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</si>
  <si>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</si>
  <si>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</si>
  <si>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</si>
  <si>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</si>
  <si>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</si>
  <si>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</si>
  <si>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</si>
  <si>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</si>
  <si>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</si>
  <si>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</si>
  <si>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</si>
  <si>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</si>
  <si>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</si>
  <si>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</si>
  <si>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</si>
  <si>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</si>
  <si>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</si>
  <si>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</si>
  <si>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</si>
  <si>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</si>
  <si>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</si>
  <si>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</si>
  <si>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</si>
  <si>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</si>
  <si>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</si>
  <si>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</si>
  <si>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</si>
  <si>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</si>
  <si>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</si>
  <si>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</si>
  <si>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</si>
  <si>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</si>
  <si>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</si>
  <si>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</si>
  <si>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</si>
  <si>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</si>
  <si>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</si>
  <si>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</si>
  <si>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</si>
  <si>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</si>
  <si>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</si>
  <si>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</si>
  <si>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</si>
  <si>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</si>
  <si>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</si>
  <si>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</si>
  <si>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</si>
  <si>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</si>
  <si>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</si>
  <si>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</si>
  <si>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</si>
  <si>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</si>
  <si>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</si>
  <si>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</si>
  <si>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</si>
  <si>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</si>
  <si>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</si>
  <si>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</si>
  <si>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</si>
  <si>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</si>
  <si>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</si>
  <si>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</si>
  <si>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</si>
  <si>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</si>
  <si>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</si>
  <si>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</si>
  <si>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</si>
  <si>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</si>
  <si>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</si>
  <si>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</si>
  <si>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</si>
  <si>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</si>
  <si>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</si>
  <si>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</si>
  <si>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</si>
  <si>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</si>
  <si>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</si>
  <si>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</si>
  <si>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</si>
  <si>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</si>
  <si>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</si>
  <si>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</si>
  <si>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</si>
  <si>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</si>
  <si>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</si>
  <si>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</si>
  <si>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</si>
  <si>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</si>
  <si>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</si>
  <si>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</si>
  <si>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</si>
  <si>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</si>
  <si>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</si>
  <si>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</si>
  <si>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</si>
  <si>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</si>
  <si>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</si>
  <si>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</si>
  <si>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</si>
  <si>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</si>
  <si>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</si>
  <si>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</si>
  <si>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</si>
  <si>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</si>
  <si>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</si>
  <si>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</si>
  <si>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</si>
  <si>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</si>
  <si>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</si>
  <si>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</si>
  <si>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</si>
  <si>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</si>
  <si>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</si>
  <si>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</si>
  <si>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</si>
  <si>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</si>
  <si>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</si>
  <si>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</si>
  <si>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</si>
  <si>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</si>
  <si>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</si>
  <si>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</si>
  <si>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</si>
  <si>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</si>
  <si>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</si>
  <si>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</si>
  <si>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</si>
  <si>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</si>
  <si>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</si>
  <si>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</si>
  <si>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</si>
  <si>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</si>
  <si>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</si>
  <si>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</si>
  <si>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</si>
  <si>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</si>
  <si>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</si>
  <si>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</si>
  <si>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</si>
  <si>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</si>
  <si>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</si>
  <si>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</si>
  <si>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</si>
  <si>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</si>
  <si>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</si>
  <si>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</si>
  <si>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</si>
  <si>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</si>
  <si>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</si>
  <si>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</si>
  <si>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</si>
  <si>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</si>
  <si>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</si>
  <si>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</si>
  <si>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</si>
  <si>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</si>
  <si>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</si>
  <si>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</si>
  <si>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</si>
  <si>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</si>
  <si>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</si>
  <si>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</si>
  <si>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</si>
  <si>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</si>
  <si>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</si>
  <si>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</si>
  <si>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</si>
  <si>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</si>
  <si>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</si>
  <si>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</si>
  <si>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</si>
  <si>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</si>
  <si>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</si>
  <si>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</si>
  <si>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</si>
  <si>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</si>
  <si>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</si>
  <si>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</si>
  <si>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</si>
  <si>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</si>
  <si>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</si>
  <si>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</si>
  <si>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</si>
  <si>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</si>
  <si>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</si>
  <si>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</si>
  <si>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</si>
  <si>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</si>
  <si>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</si>
  <si>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</si>
  <si>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</si>
  <si>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</si>
  <si>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</si>
  <si>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</si>
  <si>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</si>
  <si>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</si>
  <si>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</si>
  <si>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</si>
  <si>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</si>
  <si>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</si>
  <si>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</si>
  <si>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</si>
  <si>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</si>
  <si>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</si>
  <si>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</si>
  <si>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</si>
  <si>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</si>
  <si>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</si>
  <si>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</si>
  <si>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</si>
  <si>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</si>
  <si>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</si>
  <si>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</si>
  <si>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</si>
  <si>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</si>
  <si>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</si>
  <si>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</si>
  <si>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</si>
  <si>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</si>
  <si>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</si>
  <si>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</si>
  <si>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</si>
  <si>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</si>
  <si>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</si>
  <si>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</si>
  <si>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</si>
  <si>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</si>
  <si>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</si>
  <si>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</si>
  <si>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</si>
  <si>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</si>
  <si>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</si>
  <si>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</si>
  <si>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</si>
  <si>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</si>
  <si>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</si>
  <si>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</si>
  <si>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</si>
  <si>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</si>
  <si>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</si>
  <si>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</si>
  <si>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</si>
  <si>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</si>
  <si>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</si>
  <si>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</si>
  <si>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</si>
  <si>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</si>
  <si>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</si>
  <si>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</si>
  <si>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</si>
  <si>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</si>
  <si>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</si>
  <si>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</si>
  <si>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</si>
  <si>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</si>
  <si>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</si>
  <si>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</si>
  <si>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</si>
  <si>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</si>
  <si>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</si>
  <si>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</si>
  <si>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</si>
  <si>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</si>
  <si>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</si>
  <si>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</si>
  <si>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</si>
  <si>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</si>
  <si>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</si>
  <si>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</si>
  <si>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</si>
  <si>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</si>
  <si>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</si>
  <si>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</si>
  <si>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</si>
  <si>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</si>
  <si>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</si>
  <si>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</si>
  <si>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</si>
  <si>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</si>
  <si>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</si>
  <si>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</si>
  <si>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</si>
  <si>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</si>
  <si>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</si>
  <si>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</si>
  <si>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</si>
  <si>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</si>
  <si>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</si>
  <si>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</si>
  <si>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</si>
  <si>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</si>
  <si>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</si>
  <si>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</si>
  <si>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</si>
  <si>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</si>
  <si>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</si>
  <si>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</si>
  <si>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</si>
  <si>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</si>
  <si>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</si>
  <si>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</si>
  <si>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</si>
  <si>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</si>
  <si>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</si>
  <si>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</si>
  <si>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</si>
  <si>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</si>
  <si>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</si>
  <si>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</si>
  <si>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</si>
  <si>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</si>
  <si>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</si>
  <si>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</si>
  <si>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</si>
  <si>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</si>
  <si>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</si>
  <si>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</si>
  <si>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</si>
  <si>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</si>
  <si>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</si>
  <si>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</si>
  <si>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</si>
  <si>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</si>
  <si>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</si>
  <si>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</si>
  <si>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</si>
  <si>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</si>
  <si>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</si>
  <si>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</si>
  <si>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</si>
  <si>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</si>
  <si>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</si>
  <si>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</si>
  <si>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</si>
  <si>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</si>
  <si>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</si>
  <si>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</si>
  <si>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</si>
  <si>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</si>
  <si>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</si>
  <si>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</si>
  <si>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</si>
  <si>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</si>
  <si>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</si>
  <si>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</si>
  <si>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</si>
  <si>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</si>
  <si>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</si>
  <si>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</si>
  <si>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</si>
  <si>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</si>
  <si>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</si>
  <si>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</si>
  <si>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</si>
  <si>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</si>
  <si>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</si>
  <si>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</si>
  <si>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</si>
  <si>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</si>
  <si>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</si>
  <si>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</si>
  <si>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</si>
  <si>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</si>
  <si>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</si>
  <si>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</si>
  <si>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</si>
  <si>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</si>
  <si>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</si>
  <si>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</si>
  <si>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</si>
  <si>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</si>
  <si>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</si>
  <si>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</si>
  <si>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</si>
  <si>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</si>
  <si>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</si>
  <si>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</si>
  <si>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</si>
  <si>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</si>
  <si>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</si>
  <si>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</si>
  <si>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</si>
  <si>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</si>
  <si>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</si>
  <si>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</si>
  <si>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</si>
  <si>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</si>
  <si>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</si>
  <si>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</si>
  <si>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</si>
  <si>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</si>
  <si>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</si>
  <si>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</si>
  <si>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</si>
  <si>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</si>
  <si>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</si>
  <si>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</si>
  <si>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</si>
  <si>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</si>
  <si>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</si>
  <si>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</si>
  <si>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</si>
  <si>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</si>
  <si>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</si>
  <si>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</si>
  <si>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</si>
  <si>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</si>
  <si>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</si>
  <si>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</si>
  <si>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</si>
  <si>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</si>
  <si>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</si>
  <si>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</si>
  <si>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</si>
  <si>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</si>
  <si>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</si>
  <si>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</si>
  <si>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</si>
  <si>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</si>
  <si>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</si>
  <si>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</si>
  <si>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</si>
  <si>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</si>
  <si>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</si>
  <si>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</si>
  <si>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</si>
  <si>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</si>
  <si>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</si>
  <si>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</si>
  <si>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</si>
  <si>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</si>
  <si>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</si>
  <si>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</si>
  <si>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</si>
  <si>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</si>
  <si>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</si>
  <si>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</si>
  <si>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</si>
  <si>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</si>
  <si>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</si>
  <si>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</si>
  <si>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</si>
  <si>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</si>
  <si>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</si>
  <si>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</si>
  <si>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</si>
  <si>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</si>
  <si>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</si>
  <si>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</si>
  <si>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</si>
  <si>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</si>
  <si>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</si>
  <si>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</si>
  <si>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</si>
  <si>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</si>
  <si>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</si>
  <si>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</si>
  <si>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</si>
  <si>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</si>
  <si>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</si>
  <si>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</si>
  <si>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</si>
  <si>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</si>
  <si>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</si>
  <si>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</si>
  <si>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</si>
  <si>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</si>
  <si>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</si>
  <si>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</si>
  <si>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</si>
  <si>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</si>
  <si>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</si>
  <si>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</si>
  <si>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</si>
  <si>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</si>
  <si>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</si>
  <si>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</si>
  <si>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</si>
  <si>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</si>
  <si>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</si>
  <si>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</si>
  <si>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</si>
  <si>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</si>
  <si>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</si>
  <si>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</si>
  <si>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</si>
  <si>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</si>
  <si>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</si>
  <si>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</si>
  <si>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</si>
  <si>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</si>
  <si>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</si>
  <si>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</si>
  <si>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</si>
  <si>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</si>
  <si>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</si>
  <si>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</si>
  <si>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</si>
  <si>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</si>
  <si>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</si>
  <si>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</si>
  <si>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</si>
  <si>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</si>
  <si>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</si>
  <si>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</si>
  <si>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</si>
  <si>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</si>
  <si>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</si>
  <si>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</si>
  <si>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</si>
  <si>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</si>
  <si>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</si>
  <si>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</si>
  <si>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</si>
  <si>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</si>
  <si>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</si>
  <si>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</si>
  <si>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</si>
  <si>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</si>
  <si>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</si>
  <si>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</si>
  <si>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</si>
  <si>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</si>
  <si>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</si>
  <si>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</si>
  <si>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</si>
  <si>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</si>
  <si>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</si>
  <si>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</si>
  <si>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</si>
  <si>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</si>
  <si>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</si>
  <si>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</si>
  <si>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</si>
  <si>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</si>
  <si>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</si>
  <si>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</si>
  <si>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</si>
  <si>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</si>
  <si>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</si>
  <si>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</si>
  <si>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</si>
  <si>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</si>
  <si>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</si>
  <si>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</si>
  <si>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</si>
  <si>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</si>
  <si>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</si>
  <si>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</si>
  <si>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</si>
  <si>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</si>
  <si>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</si>
  <si>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</si>
  <si>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</si>
  <si>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</si>
  <si>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</si>
  <si>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</si>
  <si>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</si>
  <si>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</si>
  <si>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</si>
  <si>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</si>
  <si>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</si>
  <si>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</si>
  <si>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</si>
  <si>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</si>
  <si>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</si>
  <si>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</si>
  <si>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</si>
  <si>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</si>
  <si>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</si>
  <si>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</si>
  <si>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</si>
  <si>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</si>
  <si>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</si>
  <si>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</si>
  <si>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</si>
  <si>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</si>
  <si>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</si>
  <si>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</si>
  <si>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</si>
  <si>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</si>
  <si>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</si>
  <si>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</si>
  <si>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</si>
  <si>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</si>
  <si>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</si>
  <si>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</si>
  <si>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</si>
  <si>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</si>
  <si>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</si>
  <si>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</si>
  <si>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</si>
  <si>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</si>
  <si>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</si>
  <si>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</si>
  <si>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</si>
  <si>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</si>
  <si>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</si>
  <si>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</si>
  <si>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</si>
  <si>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</si>
  <si>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</si>
  <si>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</si>
  <si>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</si>
  <si>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</si>
  <si>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</si>
  <si>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</si>
  <si>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</si>
  <si>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</si>
  <si>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</si>
  <si>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</si>
  <si>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</si>
  <si>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</si>
  <si>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</si>
  <si>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</si>
  <si>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</si>
  <si>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</si>
  <si>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</si>
  <si>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</si>
  <si>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</si>
  <si>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</si>
  <si>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</si>
  <si>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</si>
  <si>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</si>
  <si>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</si>
  <si>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</si>
  <si>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</si>
  <si>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</si>
  <si>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</si>
  <si>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</si>
  <si>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</si>
  <si>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</si>
  <si>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</si>
  <si>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</si>
  <si>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</si>
  <si>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</si>
  <si>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</si>
  <si>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</si>
  <si>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</si>
  <si>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</si>
  <si>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</si>
  <si>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</si>
  <si>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</si>
  <si>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</si>
  <si>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</si>
  <si>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</si>
  <si>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</si>
  <si>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</si>
  <si>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</si>
  <si>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</si>
  <si>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</si>
  <si>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</si>
  <si>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</si>
  <si>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</si>
  <si>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</si>
  <si>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</si>
  <si>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</si>
  <si>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</si>
  <si>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</si>
  <si>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</si>
  <si>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</si>
  <si>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</si>
  <si>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</si>
  <si>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</si>
  <si>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</si>
  <si>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</si>
  <si>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</si>
  <si>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</si>
  <si>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</si>
  <si>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</si>
  <si>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</si>
  <si>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</si>
  <si>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</si>
  <si>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</si>
  <si>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</si>
  <si>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</si>
  <si>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</si>
  <si>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</si>
  <si>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</si>
  <si>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</si>
  <si>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</si>
  <si>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</si>
  <si>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</si>
  <si>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</si>
  <si>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</si>
  <si>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</si>
  <si>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</si>
  <si>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</si>
  <si>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</si>
  <si>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</si>
  <si>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</si>
  <si>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</si>
  <si>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</si>
  <si>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</si>
  <si>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</si>
  <si>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</si>
  <si>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</si>
  <si>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</si>
  <si>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</si>
  <si>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</si>
  <si>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</si>
  <si>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</si>
  <si>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</si>
  <si>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</si>
  <si>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</si>
  <si>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</si>
  <si>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</si>
  <si>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</si>
  <si>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</si>
  <si>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</si>
  <si>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</si>
  <si>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</si>
  <si>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</si>
  <si>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</si>
  <si>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</si>
  <si>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</si>
  <si>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</si>
  <si>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</si>
  <si>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</si>
  <si>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</si>
  <si>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</si>
  <si>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</si>
  <si>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</si>
  <si>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</si>
  <si>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</si>
  <si>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</si>
  <si>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</si>
  <si>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</si>
  <si>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</si>
  <si>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</si>
  <si>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</si>
  <si>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</si>
  <si>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</si>
  <si>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</si>
  <si>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</si>
  <si>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</si>
  <si>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</si>
  <si>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</si>
  <si>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</si>
  <si>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</si>
  <si>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</si>
  <si>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</si>
  <si>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</si>
  <si>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</si>
  <si>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</si>
  <si>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</si>
  <si>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</si>
  <si>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</si>
  <si>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</si>
  <si>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</si>
  <si>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</si>
  <si>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</si>
  <si>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</si>
  <si>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</si>
  <si>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</si>
  <si>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</si>
  <si>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</si>
  <si>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</si>
  <si>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</si>
  <si>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</si>
  <si>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</si>
  <si>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</si>
  <si>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</si>
  <si>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</si>
  <si>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</si>
  <si>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</si>
  <si>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</si>
  <si>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</si>
  <si>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</si>
  <si>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</si>
  <si>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</si>
  <si>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</si>
  <si>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</si>
  <si>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</si>
  <si>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</si>
  <si>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</si>
  <si>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</si>
  <si>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</si>
  <si>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</si>
  <si>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</si>
  <si>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</si>
  <si>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</si>
  <si>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</si>
  <si>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</si>
  <si>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</si>
  <si>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</si>
  <si>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</si>
  <si>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</si>
  <si>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</si>
  <si>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</si>
  <si>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</si>
  <si>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</si>
  <si>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</si>
  <si>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</si>
  <si>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</si>
  <si>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</si>
  <si>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</si>
  <si>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</si>
  <si>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</si>
  <si>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</si>
  <si>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</si>
  <si>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</si>
  <si>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</si>
  <si>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</si>
  <si>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</si>
  <si>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</si>
  <si>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</si>
  <si>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</si>
  <si>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</si>
  <si>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</si>
  <si>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</si>
  <si>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</si>
  <si>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</si>
  <si>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</si>
  <si>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</si>
  <si>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</si>
  <si>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</si>
  <si>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</si>
  <si>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</si>
  <si>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</si>
  <si>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</si>
  <si>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</si>
  <si>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</si>
  <si>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</si>
  <si>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</si>
  <si>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</si>
  <si>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</si>
  <si>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</si>
  <si>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</si>
  <si>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</si>
  <si>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</si>
  <si>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</si>
  <si>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</si>
  <si>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</si>
  <si>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</si>
  <si>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</si>
  <si>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</si>
  <si>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</si>
  <si>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</si>
  <si>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</si>
  <si>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</si>
  <si>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</si>
  <si>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</si>
  <si>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</si>
  <si>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</si>
  <si>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</si>
  <si>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</si>
  <si>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</si>
  <si>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</si>
  <si>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</si>
  <si>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</si>
  <si>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</si>
  <si>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</si>
  <si>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</si>
  <si>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</si>
  <si>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</si>
  <si>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</si>
  <si>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</si>
  <si>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</si>
  <si>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</si>
  <si>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</si>
  <si>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</si>
  <si>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</si>
  <si>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</si>
  <si>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</si>
  <si>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</si>
  <si>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</si>
  <si>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</si>
  <si>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</si>
  <si>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</si>
  <si>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</si>
  <si>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</si>
  <si>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</si>
  <si>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</si>
  <si>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</si>
  <si>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</si>
  <si>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</si>
  <si>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</si>
  <si>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</si>
  <si>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</si>
  <si>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</si>
  <si>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</si>
  <si>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</si>
  <si>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</si>
  <si>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</si>
  <si>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</si>
  <si>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</si>
  <si>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</si>
  <si>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</si>
  <si>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</si>
  <si>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</si>
  <si>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</si>
  <si>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</si>
  <si>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</si>
  <si>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</si>
  <si>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</si>
  <si>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</si>
  <si>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</si>
  <si>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</si>
  <si>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</si>
  <si>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</si>
  <si>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</si>
  <si>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</si>
  <si>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</si>
  <si>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</si>
  <si>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</si>
  <si>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</si>
  <si>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</si>
  <si>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</si>
  <si>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</si>
  <si>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</si>
  <si>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</si>
  <si>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</si>
  <si>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</si>
  <si>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</si>
  <si>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</si>
  <si>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</si>
  <si>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</si>
  <si>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</si>
  <si>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</si>
  <si>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</si>
  <si>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</si>
  <si>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</si>
  <si>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</si>
  <si>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</si>
  <si>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</si>
  <si>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</si>
  <si>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</si>
  <si>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</si>
  <si>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</si>
  <si>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</si>
  <si>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</si>
  <si>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</si>
  <si>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</si>
  <si>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</si>
  <si>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</si>
  <si>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</si>
  <si>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</si>
  <si>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</si>
  <si>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</si>
  <si>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</si>
  <si>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</si>
  <si>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</si>
  <si>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</si>
  <si>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</si>
  <si>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</si>
  <si>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</si>
  <si>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</si>
  <si>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</si>
  <si>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</si>
  <si>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</si>
  <si>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</si>
  <si>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</si>
  <si>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</si>
  <si>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</si>
  <si>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</si>
  <si>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</si>
  <si>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</si>
  <si>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</si>
  <si>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</si>
  <si>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</si>
  <si>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</si>
  <si>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</si>
  <si>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</si>
  <si>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</si>
  <si>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</si>
  <si>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</si>
  <si>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</si>
  <si>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</si>
  <si>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</si>
  <si>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</si>
  <si>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</si>
  <si>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</si>
  <si>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</si>
  <si>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</si>
  <si>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</si>
  <si>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</si>
  <si>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</si>
  <si>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</si>
  <si>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</si>
  <si>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</si>
  <si>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</si>
  <si>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</si>
  <si>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</si>
  <si>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</si>
  <si>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</si>
  <si>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</si>
  <si>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</si>
  <si>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</si>
  <si>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</si>
  <si>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</si>
  <si>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</si>
  <si>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</si>
  <si>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</si>
  <si>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</si>
  <si>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</si>
  <si>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</si>
  <si>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</si>
  <si>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</si>
  <si>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</si>
  <si>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</si>
  <si>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</si>
  <si>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</si>
  <si>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</si>
  <si>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</si>
  <si>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</si>
  <si>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</si>
  <si>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</si>
  <si>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</si>
  <si>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</si>
  <si>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</si>
  <si>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</si>
  <si>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</si>
  <si>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</si>
  <si>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</si>
  <si>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</si>
  <si>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</si>
  <si>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</si>
  <si>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</si>
  <si>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</si>
  <si>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</si>
  <si>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</si>
  <si>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</si>
  <si>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</si>
  <si>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</si>
  <si>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</si>
  <si>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</si>
  <si>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</si>
  <si>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</si>
  <si>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</si>
  <si>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</si>
  <si>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</si>
  <si>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</si>
  <si>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</si>
  <si>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</si>
  <si>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</si>
  <si>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</si>
  <si>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</si>
  <si>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</si>
  <si>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</si>
  <si>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</si>
  <si>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</si>
  <si>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</si>
  <si>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</si>
  <si>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</si>
  <si>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</si>
  <si>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</si>
  <si>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</si>
  <si>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</si>
  <si>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</si>
  <si>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</si>
  <si>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</si>
  <si>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</si>
  <si>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</si>
  <si>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</si>
  <si>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</si>
  <si>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</si>
  <si>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</si>
  <si>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</si>
  <si>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</si>
  <si>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</si>
  <si>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</si>
  <si>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</si>
  <si>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</si>
  <si>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</si>
  <si>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</si>
  <si>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</si>
  <si>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</si>
  <si>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</si>
  <si>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</si>
  <si>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</si>
  <si>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</si>
  <si>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</si>
  <si>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</si>
  <si>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</si>
  <si>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</si>
  <si>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</si>
  <si>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</si>
  <si>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</si>
  <si>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</si>
  <si>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</si>
  <si>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</si>
  <si>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</si>
  <si>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</si>
  <si>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</si>
  <si>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</si>
  <si>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</si>
  <si>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</si>
  <si>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</si>
  <si>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</si>
  <si>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</si>
  <si>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</si>
  <si>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</si>
  <si>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</si>
  <si>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</si>
  <si>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</si>
  <si>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</si>
  <si>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</si>
  <si>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</si>
  <si>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</si>
  <si>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</si>
  <si>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</si>
  <si>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</si>
  <si>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</si>
  <si>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</si>
  <si>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</si>
  <si>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</si>
  <si>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</si>
  <si>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</si>
  <si>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</si>
  <si>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</si>
  <si>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</si>
  <si>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</si>
  <si>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</si>
  <si>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</si>
  <si>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</si>
  <si>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</si>
  <si>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</si>
  <si>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</si>
  <si>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</si>
  <si>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</si>
  <si>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</si>
  <si>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</si>
  <si>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</si>
  <si>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</si>
  <si>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</si>
  <si>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</si>
  <si>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</si>
  <si>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</si>
  <si>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</si>
  <si>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</si>
  <si>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</si>
  <si>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</si>
  <si>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</si>
  <si>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</si>
  <si>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</si>
  <si>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</si>
  <si>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</si>
  <si>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</si>
  <si>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</si>
  <si>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</si>
  <si>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</si>
  <si>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</si>
  <si>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</si>
  <si>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</si>
  <si>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</si>
  <si>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</si>
  <si>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</si>
  <si>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</si>
  <si>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</si>
  <si>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</si>
  <si>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</si>
  <si>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</si>
  <si>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</si>
  <si>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</si>
  <si>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</si>
  <si>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</si>
  <si>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</si>
  <si>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</si>
  <si>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</si>
  <si>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</si>
  <si>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</si>
  <si>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</si>
  <si>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</si>
  <si>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</si>
  <si>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</si>
  <si>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</si>
  <si>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</si>
  <si>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</si>
  <si>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</si>
  <si>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</si>
  <si>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</si>
  <si>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</si>
  <si>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</si>
  <si>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</si>
  <si>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</si>
  <si>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</si>
  <si>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</si>
  <si>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</si>
  <si>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</si>
  <si>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</si>
  <si>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</si>
  <si>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</si>
  <si>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</si>
  <si>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</si>
  <si>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</si>
  <si>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</si>
  <si>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</si>
  <si>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</si>
  <si>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</si>
  <si>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</si>
  <si>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</si>
  <si>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</si>
  <si>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</si>
  <si>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</si>
  <si>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</si>
  <si>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</si>
  <si>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</si>
  <si>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</si>
  <si>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</si>
  <si>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</si>
  <si>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</si>
  <si>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</si>
  <si>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</si>
  <si>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</si>
  <si>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</si>
  <si>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</si>
  <si>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</si>
  <si>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</si>
  <si>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</si>
  <si>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</si>
  <si>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</si>
  <si>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</si>
  <si>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</si>
  <si>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</si>
  <si>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</si>
  <si>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</si>
  <si>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</si>
  <si>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</si>
  <si>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</si>
  <si>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</si>
  <si>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</si>
  <si>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</si>
  <si>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</si>
  <si>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</si>
  <si>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</si>
  <si>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</si>
  <si>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</si>
  <si>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</si>
  <si>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</si>
  <si>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</si>
  <si>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</si>
  <si>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</si>
  <si>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</si>
  <si>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</si>
  <si>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</si>
  <si>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</si>
  <si>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</si>
  <si>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</si>
  <si>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</si>
  <si>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</si>
  <si>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</si>
  <si>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</si>
  <si>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</si>
  <si>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</si>
  <si>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</si>
  <si>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</si>
  <si>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</si>
  <si>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</si>
  <si>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</si>
  <si>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</si>
  <si>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</si>
  <si>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</si>
  <si>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</si>
  <si>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</si>
  <si>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</si>
  <si>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</si>
  <si>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</si>
  <si>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</si>
  <si>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</si>
  <si>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</si>
  <si>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</si>
  <si>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</si>
  <si>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</si>
  <si>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</si>
  <si>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</si>
  <si>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</si>
  <si>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</si>
  <si>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</si>
  <si>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</si>
  <si>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</si>
  <si>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</si>
  <si>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</si>
  <si>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</si>
  <si>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</si>
  <si>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</si>
  <si>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</si>
  <si>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</si>
  <si>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</si>
  <si>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</si>
  <si>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</si>
  <si>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</si>
  <si>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</si>
  <si>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</si>
  <si>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</si>
  <si>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</si>
  <si>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</si>
  <si>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</si>
  <si>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</si>
  <si>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</si>
  <si>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</si>
  <si>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</si>
  <si>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</si>
  <si>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</si>
  <si>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</si>
  <si>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</si>
  <si>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</si>
  <si>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</si>
  <si>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</si>
  <si>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</si>
  <si>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</si>
  <si>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</si>
  <si>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</si>
  <si>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</si>
  <si>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</si>
  <si>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</si>
  <si>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</si>
  <si>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</si>
  <si>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</si>
  <si>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</si>
  <si>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</si>
  <si>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</si>
  <si>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</si>
  <si>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</si>
  <si>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</si>
  <si>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</si>
  <si>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</si>
  <si>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</si>
  <si>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</si>
  <si>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</si>
  <si>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</si>
  <si>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</si>
  <si>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</si>
  <si>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</si>
  <si>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</si>
  <si>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</si>
  <si>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</si>
  <si>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</si>
  <si>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</si>
  <si>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</si>
  <si>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</si>
  <si>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</si>
  <si>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</si>
  <si>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</si>
  <si>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</si>
  <si>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</si>
  <si>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</si>
  <si>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</si>
  <si>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</si>
  <si>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</si>
  <si>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</si>
  <si>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</si>
  <si>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</si>
  <si>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</si>
  <si>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</si>
  <si>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</si>
  <si>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</si>
  <si>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</si>
  <si>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</si>
  <si>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</si>
  <si>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</si>
  <si>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</si>
  <si>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</si>
  <si>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</si>
  <si>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</si>
  <si>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</si>
  <si>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</si>
  <si>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</si>
  <si>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</si>
  <si>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</si>
  <si>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</si>
  <si>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</si>
  <si>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</si>
  <si>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</si>
  <si>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</si>
  <si>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</si>
  <si>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</si>
  <si>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</si>
  <si>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</si>
  <si>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</si>
  <si>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</si>
  <si>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</si>
  <si>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</si>
  <si>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</si>
  <si>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</si>
  <si>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</si>
  <si>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</si>
  <si>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</si>
  <si>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</si>
  <si>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</si>
  <si>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</si>
  <si>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</si>
  <si>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</si>
  <si>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</si>
  <si>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</si>
  <si>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</si>
  <si>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</si>
  <si>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</si>
  <si>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</si>
  <si>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</si>
  <si>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</si>
  <si>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</si>
  <si>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</si>
  <si>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</si>
  <si>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</si>
  <si>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</si>
  <si>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</si>
  <si>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</si>
  <si>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</si>
  <si>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</si>
  <si>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</si>
  <si>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</si>
  <si>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</si>
  <si>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</si>
  <si>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</si>
  <si>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</si>
  <si>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</si>
  <si>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</si>
  <si>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</si>
  <si>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</si>
  <si>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</si>
  <si>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</si>
  <si>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</si>
  <si>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</si>
  <si>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</si>
  <si>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</si>
  <si>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</si>
  <si>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</si>
  <si>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</si>
  <si>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</si>
  <si>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</si>
  <si>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</si>
  <si>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</si>
  <si>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</si>
  <si>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</si>
  <si>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</si>
  <si>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</si>
  <si>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</si>
  <si>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</si>
  <si>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</si>
  <si>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</si>
  <si>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</si>
  <si>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</si>
  <si>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</si>
  <si>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</si>
  <si>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</si>
  <si>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</si>
  <si>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</si>
  <si>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</si>
  <si>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</si>
  <si>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</si>
  <si>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</si>
  <si>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</si>
  <si>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</si>
  <si>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</si>
  <si>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</si>
  <si>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</si>
  <si>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</si>
  <si>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</si>
  <si>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</si>
  <si>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</si>
  <si>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</si>
  <si>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</si>
  <si>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</si>
  <si>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</si>
  <si>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</si>
  <si>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</si>
  <si>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</si>
  <si>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</si>
  <si>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</si>
  <si>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</si>
  <si>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</si>
  <si>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</si>
  <si>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</si>
  <si>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</si>
  <si>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</si>
  <si>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</si>
  <si>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</si>
  <si>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</si>
  <si>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</si>
  <si>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</si>
  <si>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</si>
  <si>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</si>
  <si>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</si>
  <si>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</si>
  <si>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</si>
  <si>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</si>
  <si>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</si>
  <si>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</si>
  <si>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</si>
  <si>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</si>
  <si>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</si>
  <si>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</si>
  <si>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</si>
  <si>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</si>
  <si>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</si>
  <si>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</si>
  <si>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</si>
  <si>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</si>
  <si>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</si>
  <si>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</si>
  <si>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</si>
  <si>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</si>
  <si>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</si>
  <si>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</si>
  <si>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</si>
  <si>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</si>
  <si>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</si>
  <si>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</si>
  <si>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</si>
  <si>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</si>
  <si>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</si>
  <si>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</si>
  <si>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</si>
  <si>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</si>
  <si>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</si>
  <si>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</si>
  <si>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</si>
  <si>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</si>
  <si>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</si>
  <si>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</si>
  <si>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</si>
  <si>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</si>
  <si>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</si>
  <si>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</si>
  <si>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</si>
  <si>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</si>
  <si>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</si>
  <si>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</si>
  <si>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</si>
  <si>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</si>
  <si>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</si>
  <si>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</si>
  <si>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</si>
  <si>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</si>
  <si>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</si>
  <si>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</si>
  <si>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</si>
  <si>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</si>
  <si>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</si>
  <si>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</si>
  <si>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</si>
  <si>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</si>
  <si>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</si>
  <si>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</si>
  <si>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</si>
  <si>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</si>
  <si>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</si>
  <si>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</si>
  <si>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</si>
  <si>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</si>
  <si>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</si>
  <si>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</si>
  <si>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</si>
  <si>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</si>
  <si>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</si>
  <si>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</si>
  <si>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</si>
  <si>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</si>
  <si>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</si>
  <si>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</si>
  <si>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</si>
  <si>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</si>
  <si>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</si>
  <si>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</si>
  <si>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</si>
  <si>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</si>
  <si>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</si>
  <si>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</si>
  <si>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</si>
  <si>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</si>
  <si>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</si>
  <si>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</si>
  <si>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</si>
  <si>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</si>
  <si>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</si>
  <si>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</si>
  <si>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</si>
  <si>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</si>
  <si>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</si>
  <si>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</si>
  <si>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</si>
  <si>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</si>
  <si>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</si>
  <si>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</si>
  <si>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</si>
  <si>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</si>
  <si>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</si>
  <si>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</si>
  <si>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</si>
  <si>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</si>
  <si>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</si>
  <si>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</si>
  <si>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</si>
  <si>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</si>
  <si>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</si>
  <si>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</si>
  <si>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</si>
  <si>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</si>
  <si>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</si>
  <si>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</si>
  <si>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</si>
  <si>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</si>
  <si>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</si>
  <si>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</si>
  <si>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</si>
  <si>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</si>
  <si>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</si>
  <si>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</si>
  <si>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</si>
  <si>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</si>
  <si>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</si>
  <si>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</si>
  <si>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</si>
  <si>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</si>
  <si>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</si>
  <si>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</si>
  <si>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</si>
  <si>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</si>
  <si>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</si>
  <si>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</si>
  <si>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</si>
  <si>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</si>
  <si>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</si>
  <si>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</si>
  <si>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</si>
  <si>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</si>
  <si>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</si>
  <si>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</si>
  <si>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</si>
  <si>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</si>
  <si>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</si>
  <si>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</si>
  <si>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</si>
  <si>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</si>
  <si>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</si>
  <si>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</si>
  <si>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</si>
  <si>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</si>
  <si>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</si>
  <si>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</si>
  <si>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</si>
  <si>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</si>
  <si>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</si>
  <si>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</si>
  <si>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</si>
  <si>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</si>
  <si>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</si>
  <si>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</si>
  <si>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</si>
  <si>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</si>
  <si>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</si>
  <si>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</si>
  <si>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</si>
  <si>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</si>
  <si>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</si>
  <si>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</si>
  <si>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</si>
  <si>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</si>
  <si>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</si>
  <si>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</si>
  <si>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</si>
  <si>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</si>
  <si>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</si>
  <si>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</si>
  <si>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</si>
  <si>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</si>
  <si>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</si>
  <si>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</si>
  <si>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</si>
  <si>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</si>
  <si>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</si>
  <si>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</si>
  <si>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</si>
  <si>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</si>
  <si>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</si>
  <si>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</si>
  <si>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</si>
  <si>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</si>
  <si>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</si>
  <si>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</si>
  <si>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</si>
  <si>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</si>
  <si>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</si>
  <si>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</si>
  <si>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</si>
  <si>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</si>
  <si>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</si>
  <si>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</si>
  <si>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</si>
  <si>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</si>
  <si>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</si>
  <si>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</si>
  <si>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</si>
  <si>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</si>
  <si>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</si>
  <si>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</si>
  <si>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</si>
  <si>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</si>
  <si>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</si>
  <si>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</si>
  <si>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</si>
  <si>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</si>
  <si>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</si>
  <si>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</si>
  <si>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</si>
  <si>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</si>
  <si>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</si>
  <si>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</si>
  <si>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</si>
  <si>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</si>
  <si>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</si>
  <si>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</si>
  <si>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</si>
  <si>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</si>
  <si>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</si>
  <si>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</si>
  <si>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</si>
  <si>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</si>
  <si>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</si>
  <si>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</si>
  <si>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</si>
  <si>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</si>
  <si>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</si>
  <si>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</si>
  <si>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</si>
  <si>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</si>
  <si>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</si>
  <si>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</si>
  <si>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</si>
  <si>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</si>
  <si>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</si>
  <si>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</si>
  <si>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</si>
  <si>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</si>
  <si>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</si>
  <si>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</si>
  <si>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</si>
  <si>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</si>
  <si>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</si>
  <si>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</si>
  <si>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</si>
  <si>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</si>
  <si>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</si>
  <si>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</si>
  <si>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</si>
  <si>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</si>
  <si>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</si>
  <si>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</si>
  <si>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</si>
  <si>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</si>
  <si>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</si>
  <si>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</si>
  <si>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</si>
  <si>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</si>
  <si>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</si>
  <si>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</si>
  <si>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</si>
  <si>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</si>
  <si>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</si>
  <si>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</si>
  <si>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</si>
  <si>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</si>
  <si>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</si>
  <si>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</si>
  <si>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</si>
  <si>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</si>
  <si>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</si>
  <si>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</si>
  <si>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</si>
  <si>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</si>
  <si>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</si>
  <si>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</si>
  <si>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</si>
  <si>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</si>
  <si>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</si>
  <si>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</si>
  <si>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</si>
  <si>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</si>
  <si>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</si>
  <si>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</si>
  <si>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</si>
  <si>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</si>
  <si>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</si>
  <si>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</si>
  <si>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</si>
  <si>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</si>
  <si>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</si>
  <si>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</si>
  <si>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</si>
  <si>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</si>
  <si>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</si>
  <si>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</si>
  <si>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</si>
  <si>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</si>
  <si>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</si>
  <si>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</si>
  <si>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</si>
  <si>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</si>
  <si>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</si>
  <si>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</si>
  <si>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</si>
  <si>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</si>
  <si>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</si>
  <si>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</si>
  <si>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</si>
  <si>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</si>
  <si>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</si>
  <si>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</si>
  <si>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</si>
  <si>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</si>
  <si>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</si>
  <si>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</si>
  <si>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</si>
  <si>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</si>
  <si>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</si>
  <si>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</si>
  <si>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</si>
  <si>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</si>
  <si>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</si>
  <si>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</si>
  <si>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</si>
  <si>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</si>
  <si>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</si>
  <si>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</si>
  <si>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</si>
  <si>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</si>
  <si>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</si>
  <si>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</si>
  <si>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</si>
  <si>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</si>
  <si>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</si>
  <si>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</si>
  <si>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</si>
  <si>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</si>
  <si>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</si>
  <si>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</si>
  <si>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</si>
  <si>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</si>
  <si>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</si>
  <si>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</si>
  <si>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</si>
  <si>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</si>
  <si>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</si>
  <si>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</si>
  <si>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</si>
  <si>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</si>
  <si>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</si>
  <si>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</si>
  <si>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</si>
  <si>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</si>
  <si>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</si>
  <si>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</si>
  <si>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</si>
  <si>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</si>
  <si>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</si>
  <si>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</si>
  <si>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</si>
  <si>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</si>
  <si>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</si>
  <si>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</si>
  <si>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</si>
  <si>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</si>
  <si>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</si>
  <si>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</si>
  <si>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</si>
  <si>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</si>
  <si>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</si>
  <si>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</si>
  <si>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</si>
  <si>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</si>
  <si>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</si>
  <si>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</si>
  <si>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</si>
  <si>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</si>
  <si>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</si>
  <si>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</si>
  <si>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</si>
  <si>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</si>
  <si>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</si>
  <si>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</si>
  <si>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</si>
  <si>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</si>
  <si>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</si>
  <si>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</si>
  <si>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</si>
  <si>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</si>
  <si>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</si>
  <si>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</si>
  <si>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</si>
  <si>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</si>
  <si>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</si>
  <si>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</si>
  <si>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</si>
  <si>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</si>
  <si>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</si>
  <si>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</si>
  <si>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</si>
  <si>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</si>
  <si>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</si>
  <si>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</si>
  <si>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</si>
  <si>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</si>
  <si>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</si>
  <si>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</si>
  <si>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</si>
  <si>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</si>
  <si>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</si>
  <si>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</si>
  <si>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</si>
  <si>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</si>
  <si>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</si>
  <si>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</si>
  <si>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</si>
  <si>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</si>
  <si>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</si>
  <si>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</si>
  <si>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</si>
  <si>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</si>
  <si>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</si>
  <si>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</si>
  <si>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</si>
  <si>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</si>
  <si>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</si>
  <si>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</si>
  <si>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</si>
  <si>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</si>
  <si>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</si>
  <si>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</si>
  <si>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</si>
  <si>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</si>
  <si>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</si>
  <si>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</si>
  <si>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</si>
  <si>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</si>
  <si>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</si>
  <si>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</si>
  <si>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</si>
  <si>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</si>
  <si>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</si>
  <si>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</si>
  <si>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</si>
  <si>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</si>
  <si>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</si>
  <si>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</si>
  <si>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</si>
  <si>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</si>
  <si>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</si>
  <si>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</si>
  <si>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</si>
  <si>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</si>
  <si>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</si>
  <si>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</si>
  <si>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</si>
  <si>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</si>
  <si>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</si>
  <si>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</si>
  <si>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</si>
  <si>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</si>
  <si>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</si>
  <si>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</si>
  <si>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</si>
  <si>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</si>
  <si>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</si>
  <si>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</si>
  <si>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</si>
  <si>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</si>
  <si>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</si>
  <si>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</si>
  <si>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</si>
  <si>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</si>
  <si>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</si>
  <si>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</si>
  <si>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</si>
  <si>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</si>
  <si>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</si>
  <si>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</si>
  <si>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</si>
  <si>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</si>
  <si>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</si>
  <si>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</si>
  <si>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</si>
  <si>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</si>
  <si>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</si>
  <si>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</si>
  <si>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</si>
  <si>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</si>
  <si>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</si>
  <si>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</si>
  <si>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</si>
  <si>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</si>
  <si>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</si>
  <si>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</si>
  <si>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</si>
  <si>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</si>
  <si>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</si>
  <si>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</si>
  <si>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</si>
  <si>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</si>
  <si>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</si>
  <si>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</si>
  <si>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</si>
  <si>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</si>
  <si>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</si>
  <si>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</si>
  <si>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</si>
  <si>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</si>
  <si>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</si>
  <si>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</si>
  <si>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</si>
  <si>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</si>
  <si>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</si>
  <si>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</si>
  <si>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</si>
  <si>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</si>
  <si>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</si>
  <si>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</si>
  <si>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</si>
  <si>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</si>
  <si>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</si>
  <si>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</si>
  <si>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</si>
  <si>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</si>
  <si>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</si>
  <si>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</si>
  <si>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</si>
  <si>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</si>
  <si>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</si>
  <si>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</si>
  <si>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</si>
  <si>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</si>
  <si>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</si>
  <si>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</si>
  <si>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</si>
  <si>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</si>
  <si>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</si>
  <si>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</si>
  <si>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</si>
  <si>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</si>
  <si>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</si>
  <si>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</si>
  <si>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</si>
  <si>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</si>
  <si>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</si>
  <si>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</si>
  <si>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</si>
  <si>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</si>
  <si>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</si>
  <si>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</si>
  <si>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</si>
  <si>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</si>
  <si>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</si>
  <si>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</si>
  <si>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</si>
  <si>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</si>
  <si>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</si>
  <si>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</si>
  <si>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</si>
  <si>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</si>
  <si>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</si>
  <si>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</si>
  <si>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</si>
  <si>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</si>
  <si>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</si>
  <si>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</si>
  <si>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</si>
  <si>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</si>
  <si>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</si>
  <si>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</si>
  <si>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</si>
  <si>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</si>
  <si>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</si>
  <si>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</si>
  <si>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</si>
  <si>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</si>
  <si>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</si>
  <si>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</si>
  <si>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</si>
  <si>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</si>
  <si>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</si>
  <si>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</si>
  <si>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</si>
  <si>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</si>
  <si>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</si>
  <si>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</si>
  <si>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</si>
  <si>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</si>
  <si>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</si>
  <si>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</si>
  <si>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</si>
  <si>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</si>
  <si>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</si>
  <si>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</si>
  <si>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</si>
  <si>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</si>
  <si>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</si>
  <si>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</si>
  <si>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</si>
  <si>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</si>
  <si>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</si>
  <si>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</si>
  <si>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</si>
  <si>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</si>
  <si>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</si>
  <si>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</si>
  <si>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</si>
  <si>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</si>
  <si>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</si>
  <si>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</si>
  <si>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</si>
  <si>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</si>
  <si>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</si>
  <si>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</si>
  <si>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</si>
  <si>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</si>
  <si>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</si>
  <si>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</si>
  <si>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</si>
  <si>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</si>
  <si>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</si>
  <si>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</si>
  <si>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</si>
  <si>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</si>
  <si>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</si>
  <si>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</si>
  <si>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</si>
  <si>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</si>
  <si>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</si>
  <si>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</si>
  <si>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</si>
  <si>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</si>
  <si>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</si>
  <si>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</si>
  <si>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</si>
  <si>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</si>
  <si>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</si>
  <si>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</si>
  <si>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</si>
  <si>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</si>
  <si>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</si>
  <si>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</si>
  <si>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</si>
  <si>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</si>
  <si>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</si>
  <si>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</si>
  <si>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</si>
  <si>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</si>
  <si>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</si>
  <si>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</si>
  <si>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</si>
  <si>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</si>
  <si>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</si>
  <si>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</si>
  <si>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</si>
  <si>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</si>
  <si>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</si>
  <si>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</si>
  <si>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</si>
  <si>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</si>
  <si>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</si>
  <si>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</si>
  <si>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</si>
  <si>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</si>
  <si>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</si>
  <si>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</si>
  <si>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</si>
  <si>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</si>
  <si>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</si>
  <si>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</si>
  <si>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</si>
  <si>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</si>
  <si>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</si>
  <si>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</si>
  <si>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</si>
  <si>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</si>
  <si>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</si>
  <si>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</si>
  <si>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</si>
  <si>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</si>
  <si>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</si>
  <si>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</si>
  <si>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</si>
  <si>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</si>
  <si>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</si>
  <si>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</si>
  <si>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</si>
  <si>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</si>
  <si>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</si>
  <si>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</si>
  <si>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</si>
  <si>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</si>
  <si>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</si>
  <si>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</si>
  <si>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</si>
  <si>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</si>
  <si>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</si>
  <si>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</si>
  <si>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</si>
  <si>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</si>
  <si>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</si>
  <si>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</si>
  <si>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</si>
  <si>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</si>
  <si>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</si>
  <si>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</si>
  <si>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</si>
  <si>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</si>
  <si>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</si>
  <si>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</si>
  <si>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</si>
  <si>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</si>
  <si>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</si>
  <si>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</si>
  <si>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</si>
  <si>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</si>
  <si>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</si>
  <si>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</si>
  <si>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</si>
  <si>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</si>
  <si>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</si>
  <si>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</si>
  <si>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</si>
  <si>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</si>
  <si>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</si>
  <si>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</si>
  <si>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</si>
  <si>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</si>
  <si>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</si>
  <si>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</si>
  <si>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</si>
  <si>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</si>
  <si>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</si>
  <si>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</si>
  <si>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</si>
  <si>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</si>
  <si>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</si>
  <si>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</si>
  <si>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</si>
  <si>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</si>
  <si>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</si>
  <si>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</si>
  <si>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</si>
  <si>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</si>
  <si>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</si>
  <si>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</si>
  <si>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</si>
  <si>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</si>
  <si>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</si>
  <si>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</si>
  <si>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</si>
  <si>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</si>
  <si>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</si>
  <si>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</si>
  <si>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</si>
  <si>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</si>
  <si>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</si>
  <si>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</si>
  <si>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</si>
  <si>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</si>
  <si>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</si>
  <si>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</si>
  <si>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</si>
  <si>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</si>
  <si>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</si>
  <si>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</si>
  <si>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</si>
  <si>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</si>
  <si>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</si>
  <si>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</si>
  <si>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</si>
  <si>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</si>
  <si>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</si>
  <si>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</si>
  <si>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</si>
  <si>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</si>
  <si>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</si>
  <si>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</si>
  <si>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</si>
  <si>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</si>
  <si>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</si>
  <si>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</si>
  <si>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</si>
  <si>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</si>
  <si>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</si>
  <si>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</si>
  <si>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</si>
  <si>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</si>
  <si>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</si>
  <si>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</si>
  <si>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</si>
  <si>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</si>
  <si>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</si>
  <si>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</si>
  <si>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</si>
  <si>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</si>
  <si>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</si>
  <si>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</si>
  <si>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</si>
  <si>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</si>
  <si>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</si>
  <si>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</si>
  <si>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</si>
  <si>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</si>
  <si>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</si>
  <si>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</si>
  <si>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</si>
  <si>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</si>
  <si>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</si>
  <si>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</si>
  <si>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</si>
  <si>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</si>
  <si>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</si>
  <si>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</si>
  <si>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</si>
  <si>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</si>
  <si>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</si>
  <si>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</si>
  <si>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</si>
  <si>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</si>
  <si>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</si>
  <si>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</si>
  <si>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</si>
  <si>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</si>
  <si>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</si>
  <si>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</si>
  <si>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</si>
  <si>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</si>
  <si>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</si>
  <si>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</si>
  <si>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</si>
  <si>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</si>
  <si>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</si>
  <si>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</si>
  <si>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</si>
  <si>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</si>
  <si>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</si>
  <si>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</si>
  <si>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</si>
  <si>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</si>
  <si>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</si>
  <si>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</si>
  <si>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</si>
  <si>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</si>
  <si>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</si>
  <si>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</si>
  <si>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</si>
  <si>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</si>
  <si>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</si>
  <si>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</si>
  <si>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</si>
  <si>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</si>
  <si>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</si>
  <si>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</si>
  <si>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</si>
  <si>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</si>
  <si>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</si>
  <si>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</si>
  <si>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</si>
  <si>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</si>
  <si>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</si>
  <si>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</si>
  <si>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</si>
  <si>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</si>
  <si>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</si>
  <si>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</si>
  <si>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</si>
  <si>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</si>
  <si>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</si>
  <si>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</si>
  <si>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</si>
  <si>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</si>
  <si>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</si>
  <si>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</si>
  <si>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</si>
  <si>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</si>
  <si>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</si>
  <si>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</si>
  <si>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</si>
  <si>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</si>
  <si>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</si>
  <si>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</si>
  <si>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</si>
  <si>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</si>
  <si>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</si>
  <si>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</si>
  <si>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</si>
  <si>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</si>
  <si>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</si>
  <si>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</si>
  <si>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</si>
  <si>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</si>
  <si>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</si>
  <si>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</si>
  <si>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</si>
  <si>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</si>
  <si>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</si>
  <si>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</si>
  <si>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</si>
  <si>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</si>
  <si>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</si>
  <si>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</si>
  <si>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</si>
  <si>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</si>
  <si>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</si>
  <si>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</si>
  <si>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</si>
  <si>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</si>
  <si>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</si>
  <si>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</si>
  <si>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</si>
  <si>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</si>
  <si>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</si>
  <si>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</si>
  <si>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</si>
  <si>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</si>
  <si>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</si>
  <si>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</si>
  <si>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</si>
  <si>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</si>
  <si>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</si>
  <si>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</si>
  <si>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</si>
  <si>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</si>
  <si>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</si>
  <si>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</si>
  <si>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</si>
  <si>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</si>
  <si>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</si>
  <si>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</si>
  <si>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</si>
  <si>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</si>
  <si>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</si>
  <si>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</si>
  <si>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</si>
  <si>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</si>
  <si>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</si>
  <si>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</si>
  <si>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</si>
  <si>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</si>
  <si>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</si>
  <si>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</si>
  <si>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</si>
  <si>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</si>
  <si>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</si>
  <si>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</si>
  <si>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</si>
  <si>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</si>
  <si>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</si>
  <si>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</si>
  <si>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</si>
  <si>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</si>
  <si>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</si>
  <si>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</si>
  <si>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</si>
  <si>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</si>
  <si>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</si>
  <si>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</si>
  <si>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</si>
  <si>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</si>
  <si>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</si>
  <si>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</si>
  <si>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</si>
  <si>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</si>
  <si>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</si>
  <si>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</si>
  <si>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</si>
  <si>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</si>
  <si>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</si>
  <si>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</si>
  <si>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</si>
  <si>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</si>
  <si>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</si>
  <si>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</si>
  <si>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</si>
  <si>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</si>
  <si>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</si>
  <si>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</si>
  <si>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</si>
  <si>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</si>
  <si>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</si>
  <si>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</si>
  <si>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</si>
  <si>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</si>
  <si>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</si>
  <si>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</si>
  <si>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</si>
  <si>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</si>
  <si>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</si>
  <si>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</si>
  <si>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</si>
  <si>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</si>
  <si>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</si>
  <si>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</si>
  <si>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</si>
  <si>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</si>
  <si>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</si>
  <si>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</si>
  <si>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</si>
  <si>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</si>
  <si>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</si>
  <si>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</si>
  <si>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</si>
  <si>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</si>
  <si>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</si>
  <si>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</si>
  <si>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</si>
  <si>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</si>
  <si>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</si>
  <si>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</si>
  <si>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</si>
  <si>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</si>
  <si>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</si>
  <si>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</si>
  <si>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</si>
  <si>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</si>
  <si>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</si>
  <si>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</si>
  <si>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</si>
  <si>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</si>
  <si>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</si>
  <si>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</si>
  <si>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</si>
  <si>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</si>
  <si>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</si>
  <si>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</si>
  <si>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</si>
  <si>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</si>
  <si>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</si>
  <si>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</si>
  <si>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</si>
  <si>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</si>
  <si>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</si>
  <si>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</si>
  <si>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</si>
  <si>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</si>
  <si>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</si>
  <si>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</si>
  <si>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</si>
  <si>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</si>
  <si>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</si>
  <si>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</si>
  <si>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</si>
  <si>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</si>
  <si>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</si>
  <si>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</si>
  <si>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</si>
  <si>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</si>
  <si>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</si>
  <si>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</si>
  <si>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</si>
  <si>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</si>
  <si>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</si>
  <si>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</si>
  <si>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</si>
  <si>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</si>
  <si>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</si>
  <si>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</si>
  <si>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</si>
  <si>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</si>
  <si>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</si>
  <si>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</si>
  <si>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</si>
  <si>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</si>
  <si>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</si>
  <si>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</si>
  <si>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</si>
  <si>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</si>
  <si>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</si>
  <si>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</si>
  <si>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</si>
  <si>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</si>
  <si>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</si>
  <si>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</si>
  <si>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</si>
  <si>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</si>
  <si>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</si>
  <si>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</si>
  <si>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</si>
  <si>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</si>
  <si>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</si>
  <si>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</si>
  <si>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</si>
  <si>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</si>
  <si>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</si>
  <si>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</si>
  <si>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</si>
  <si>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</si>
  <si>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</si>
  <si>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</si>
  <si>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</si>
  <si>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</si>
  <si>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</si>
  <si>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</si>
  <si>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</si>
  <si>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</si>
  <si>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</si>
  <si>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</si>
  <si>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</si>
  <si>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</si>
  <si>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</si>
  <si>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</si>
  <si>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</si>
  <si>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</si>
  <si>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</si>
  <si>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</si>
  <si>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</si>
  <si>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</si>
  <si>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</si>
  <si>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</si>
  <si>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</si>
  <si>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</si>
  <si>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</si>
  <si>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</si>
  <si>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</si>
  <si>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</si>
  <si>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</si>
  <si>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</si>
  <si>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</si>
  <si>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</si>
  <si>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</si>
  <si>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</si>
  <si>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</si>
  <si>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</si>
  <si>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</si>
  <si>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</si>
  <si>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</si>
  <si>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</si>
  <si>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</si>
  <si>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</si>
  <si>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</si>
  <si>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</si>
  <si>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</si>
  <si>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</si>
  <si>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</si>
  <si>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</si>
  <si>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</si>
  <si>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</si>
  <si>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</si>
  <si>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</si>
  <si>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</si>
  <si>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</si>
  <si>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</si>
  <si>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</si>
  <si>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</si>
  <si>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</si>
  <si>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</si>
  <si>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</si>
  <si>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</si>
  <si>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</si>
  <si>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</si>
  <si>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</si>
  <si>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</si>
  <si>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</si>
  <si>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</si>
  <si>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</si>
  <si>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</si>
  <si>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</si>
  <si>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</si>
  <si>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</si>
  <si>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</si>
  <si>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</si>
  <si>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</si>
  <si>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</si>
  <si>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</si>
  <si>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</si>
  <si>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</si>
  <si>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</si>
  <si>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</si>
  <si>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</si>
  <si>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</si>
  <si>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</si>
  <si>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</si>
  <si>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</si>
  <si>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</si>
  <si>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</si>
  <si>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</si>
  <si>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</si>
  <si>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</si>
  <si>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</si>
  <si>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</si>
  <si>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</si>
  <si>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</si>
  <si>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</si>
  <si>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</si>
  <si>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</si>
  <si>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</si>
  <si>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</si>
  <si>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</si>
  <si>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</si>
  <si>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</si>
  <si>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</si>
  <si>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</si>
  <si>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</si>
  <si>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</si>
  <si>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</si>
  <si>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</si>
  <si>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</si>
  <si>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</si>
  <si>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</si>
  <si>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</si>
  <si>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</si>
  <si>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</si>
  <si>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</si>
  <si>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</si>
  <si>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</si>
  <si>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</si>
  <si>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</si>
  <si>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</si>
  <si>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</si>
  <si>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</si>
  <si>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</si>
  <si>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</si>
  <si>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</si>
  <si>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</si>
  <si>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</si>
  <si>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</si>
  <si>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</si>
  <si>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</si>
  <si>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</si>
  <si>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</si>
  <si>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</si>
  <si>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</si>
  <si>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</si>
  <si>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</si>
  <si>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</si>
  <si>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</si>
  <si>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</si>
  <si>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</si>
  <si>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</si>
  <si>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</si>
  <si>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</si>
  <si>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</si>
  <si>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</si>
  <si>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</si>
  <si>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</si>
  <si>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</si>
  <si>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</si>
  <si>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</si>
  <si>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</si>
  <si>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</si>
  <si>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</si>
  <si>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</si>
  <si>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</si>
  <si>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</si>
  <si>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</si>
  <si>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</si>
  <si>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</si>
  <si>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</si>
  <si>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</si>
  <si>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</si>
  <si>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</si>
  <si>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</si>
  <si>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</si>
  <si>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</si>
  <si>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</si>
  <si>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</si>
  <si>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</si>
  <si>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</si>
  <si>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</si>
  <si>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</si>
  <si>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</si>
  <si>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</si>
  <si>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</si>
  <si>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</si>
  <si>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</si>
  <si>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</si>
  <si>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</si>
  <si>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</si>
  <si>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</si>
  <si>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</si>
  <si>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</si>
  <si>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</si>
  <si>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</si>
  <si>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</si>
  <si>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</si>
  <si>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</si>
  <si>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</si>
  <si>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</si>
  <si>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</si>
  <si>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</si>
  <si>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</si>
  <si>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</si>
  <si>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</si>
  <si>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</si>
  <si>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</si>
  <si>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</si>
  <si>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</si>
  <si>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</si>
  <si>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</si>
  <si>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</si>
  <si>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</si>
  <si>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</si>
  <si>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</si>
  <si>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</si>
  <si>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</si>
  <si>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</si>
  <si>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</si>
  <si>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</si>
  <si>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</si>
  <si>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</si>
  <si>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</si>
  <si>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</si>
  <si>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</si>
  <si>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</si>
  <si>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</si>
  <si>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</si>
  <si>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</si>
  <si>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</si>
  <si>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</si>
  <si>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</si>
  <si>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</si>
  <si>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</si>
  <si>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</si>
  <si>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</si>
  <si>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</si>
  <si>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</si>
  <si>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</si>
  <si>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</si>
  <si>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</si>
  <si>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</si>
  <si>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</si>
  <si>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</si>
  <si>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</si>
  <si>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</si>
  <si>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</si>
  <si>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</si>
  <si>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</si>
  <si>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</si>
  <si>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</si>
  <si>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</si>
  <si>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</si>
  <si>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</si>
  <si>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</si>
  <si>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</si>
  <si>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</si>
  <si>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</si>
  <si>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</si>
  <si>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</si>
  <si>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</si>
  <si>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</si>
  <si>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</si>
  <si>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</si>
  <si>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</si>
  <si>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</si>
  <si>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</si>
  <si>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</si>
  <si>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</si>
  <si>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</si>
  <si>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</si>
  <si>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</si>
  <si>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</si>
  <si>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</si>
  <si>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</si>
  <si>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</si>
  <si>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</si>
  <si>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</si>
  <si>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</si>
  <si>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</si>
  <si>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</si>
  <si>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</si>
  <si>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</si>
  <si>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</si>
  <si>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</si>
  <si>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</si>
  <si>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</si>
  <si>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</si>
  <si>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</si>
  <si>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</si>
  <si>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</si>
  <si>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</si>
  <si>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</si>
  <si>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</si>
  <si>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</si>
  <si>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</si>
  <si>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</si>
  <si>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</si>
  <si>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</si>
  <si>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</si>
  <si>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</si>
  <si>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</si>
  <si>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</si>
  <si>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</si>
  <si>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</si>
  <si>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</si>
  <si>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</si>
  <si>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</si>
  <si>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</si>
  <si>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</si>
  <si>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</si>
  <si>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</si>
  <si>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</si>
  <si>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</si>
  <si>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</si>
  <si>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</si>
  <si>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</si>
  <si>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</si>
  <si>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</si>
  <si>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</si>
  <si>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</si>
  <si>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</si>
  <si>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</si>
  <si>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</si>
  <si>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</si>
  <si>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</si>
  <si>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</si>
  <si>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</si>
  <si>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</si>
  <si>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</si>
  <si>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</si>
  <si>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</si>
  <si>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</si>
  <si>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</si>
  <si>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</si>
  <si>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</si>
  <si>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</si>
  <si>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</si>
  <si>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</si>
  <si>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</si>
  <si>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</si>
  <si>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</si>
  <si>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</si>
  <si>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</si>
  <si>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</si>
  <si>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</si>
  <si>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</si>
  <si>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</si>
  <si>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</si>
  <si>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</si>
  <si>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</si>
  <si>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</si>
  <si>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</si>
  <si>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</si>
  <si>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</si>
  <si>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</si>
  <si>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</si>
  <si>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</si>
  <si>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</si>
  <si>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</si>
  <si>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</si>
  <si>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</si>
  <si>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</si>
  <si>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</si>
  <si>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</si>
  <si>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</si>
  <si>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</si>
  <si>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</si>
  <si>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</si>
  <si>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</si>
  <si>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</si>
  <si>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</si>
  <si>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</si>
  <si>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</si>
  <si>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</si>
  <si>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</si>
  <si>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</si>
  <si>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</si>
  <si>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</si>
  <si>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</si>
  <si>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</si>
  <si>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</si>
  <si>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</si>
  <si>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</si>
  <si>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</si>
  <si>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</si>
  <si>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</si>
  <si>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</si>
  <si>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</si>
  <si>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</si>
  <si>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</si>
  <si>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</si>
  <si>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</si>
  <si>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</si>
  <si>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</si>
  <si>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</si>
  <si>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</si>
  <si>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</si>
  <si>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</si>
  <si>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</si>
  <si>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</si>
  <si>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</si>
  <si>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</si>
  <si>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</si>
  <si>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</si>
  <si>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</si>
  <si>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</si>
  <si>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</si>
  <si>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</si>
  <si>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</si>
  <si>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</si>
  <si>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</si>
  <si>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</si>
  <si>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</si>
  <si>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</si>
  <si>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</si>
  <si>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</si>
  <si>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</si>
  <si>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</si>
  <si>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</si>
  <si>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</si>
  <si>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</si>
  <si>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</si>
  <si>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</si>
  <si>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</si>
  <si>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</si>
  <si>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</si>
  <si>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</si>
  <si>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</si>
  <si>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</si>
  <si>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</si>
  <si>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</si>
  <si>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</si>
  <si>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</si>
  <si>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</si>
  <si>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</si>
  <si>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</si>
  <si>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</si>
  <si>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</si>
  <si>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</si>
  <si>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</si>
  <si>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</si>
  <si>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</si>
  <si>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</si>
  <si>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</si>
  <si>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</si>
  <si>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</si>
  <si>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</si>
  <si>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</si>
  <si>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</si>
  <si>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</si>
  <si>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</si>
  <si>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</si>
  <si>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</si>
  <si>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</si>
  <si>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</si>
  <si>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</si>
  <si>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</si>
  <si>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</si>
  <si>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</si>
  <si>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</si>
  <si>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</si>
  <si>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</si>
  <si>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</si>
  <si>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</si>
  <si>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</si>
  <si>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</si>
  <si>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</si>
  <si>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</si>
  <si>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</si>
  <si>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</si>
  <si>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</si>
  <si>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</si>
  <si>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</si>
  <si>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</si>
  <si>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</si>
  <si>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</si>
  <si>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</si>
  <si>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</si>
  <si>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</si>
  <si>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</si>
  <si>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</si>
  <si>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</si>
  <si>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</si>
  <si>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</si>
  <si>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</si>
  <si>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</si>
  <si>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</si>
  <si>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</si>
  <si>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</si>
  <si>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</si>
  <si>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</si>
  <si>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</si>
  <si>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</si>
  <si>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</si>
  <si>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</si>
  <si>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</si>
  <si>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</si>
  <si>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</si>
  <si>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</si>
  <si>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</si>
  <si>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</si>
  <si>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</si>
  <si>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</si>
  <si>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</si>
  <si>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</si>
  <si>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</si>
  <si>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</si>
  <si>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</si>
  <si>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</si>
  <si>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</si>
  <si>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</si>
  <si>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</si>
  <si>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</si>
  <si>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</si>
  <si>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</si>
  <si>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</si>
  <si>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</si>
  <si>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</si>
  <si>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</si>
  <si>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</si>
  <si>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</si>
  <si>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</si>
  <si>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</si>
  <si>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</si>
  <si>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</si>
  <si>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</si>
  <si>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</si>
  <si>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</si>
  <si>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</si>
  <si>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</si>
  <si>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</si>
  <si>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</si>
  <si>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</si>
  <si>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</si>
  <si>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</si>
  <si>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</si>
  <si>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</si>
  <si>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</si>
  <si>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</si>
  <si>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</si>
  <si>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</si>
  <si>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</si>
  <si>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</si>
  <si>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</si>
  <si>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</si>
  <si>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</si>
  <si>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</si>
  <si>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</si>
  <si>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</si>
  <si>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</si>
  <si>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</si>
  <si>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</si>
  <si>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</si>
  <si>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</si>
  <si>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</si>
  <si>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</si>
  <si>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</si>
  <si>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</si>
  <si>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</si>
  <si>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</si>
  <si>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</si>
  <si>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</si>
  <si>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</si>
  <si>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</si>
  <si>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</si>
  <si>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</si>
  <si>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</si>
  <si>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</si>
  <si>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</si>
  <si>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</si>
  <si>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</si>
  <si>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</si>
  <si>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</si>
  <si>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</si>
  <si>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</si>
  <si>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</si>
  <si>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</si>
  <si>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</si>
  <si>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</si>
  <si>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</si>
  <si>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</si>
  <si>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</si>
  <si>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</si>
  <si>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</si>
  <si>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</si>
  <si>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</si>
  <si>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</si>
  <si>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</si>
  <si>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</si>
  <si>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</si>
  <si>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</si>
  <si>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</si>
  <si>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</si>
  <si>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</si>
  <si>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</si>
  <si>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</si>
  <si>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</si>
  <si>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</si>
  <si>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</si>
  <si>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</si>
  <si>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</si>
  <si>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</si>
  <si>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</si>
  <si>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</si>
  <si>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</si>
  <si>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</si>
  <si>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</si>
  <si>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</si>
  <si>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</si>
  <si>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</si>
  <si>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</si>
  <si>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</si>
  <si>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</si>
  <si>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</si>
  <si>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</si>
  <si>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</si>
  <si>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</si>
  <si>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</si>
  <si>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</si>
  <si>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</si>
  <si>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</si>
  <si>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</si>
  <si>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</si>
  <si>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</si>
  <si>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</si>
  <si>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</si>
  <si>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</si>
  <si>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</si>
  <si>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</si>
  <si>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</si>
  <si>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</si>
  <si>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</si>
  <si>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</si>
  <si>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</si>
  <si>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</si>
  <si>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</si>
  <si>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</si>
  <si>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</si>
  <si>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</si>
  <si>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</si>
  <si>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</si>
  <si>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</si>
  <si>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</si>
  <si>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</si>
  <si>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</si>
  <si>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</si>
  <si>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</si>
  <si>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</si>
  <si>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</si>
  <si>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</si>
  <si>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</si>
  <si>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</si>
  <si>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</si>
  <si>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</si>
  <si>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</si>
  <si>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</si>
  <si>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</si>
  <si>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</si>
  <si>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</si>
  <si>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</si>
  <si>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</si>
  <si>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</si>
  <si>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</si>
  <si>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</si>
  <si>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</si>
  <si>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</si>
  <si>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</si>
  <si>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</si>
  <si>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</si>
  <si>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</si>
  <si>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</si>
  <si>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</si>
  <si>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</si>
  <si>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</si>
  <si>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</si>
  <si>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</si>
  <si>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</si>
  <si>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</si>
  <si>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</si>
  <si>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</si>
  <si>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</si>
  <si>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</si>
  <si>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</si>
  <si>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</si>
  <si>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</si>
  <si>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</si>
  <si>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</si>
  <si>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</si>
  <si>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</si>
  <si>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</si>
  <si>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</si>
  <si>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</si>
  <si>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</si>
  <si>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</si>
  <si>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</si>
  <si>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</si>
  <si>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</si>
  <si>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</si>
  <si>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</si>
  <si>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</si>
  <si>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</si>
  <si>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</si>
  <si>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</si>
  <si>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</si>
  <si>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</si>
  <si>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</si>
  <si>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</si>
  <si>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</si>
  <si>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</si>
  <si>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</si>
  <si>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</si>
  <si>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</si>
  <si>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</si>
  <si>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</si>
  <si>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</si>
  <si>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</si>
  <si>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</si>
  <si>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</si>
  <si>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</si>
  <si>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</si>
  <si>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</si>
  <si>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</si>
  <si>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</si>
  <si>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</si>
  <si>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</si>
  <si>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</si>
  <si>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</si>
  <si>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</si>
  <si>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</si>
  <si>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</si>
  <si>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</si>
  <si>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</si>
  <si>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</si>
  <si>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</si>
  <si>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</si>
  <si>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</si>
  <si>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</si>
  <si>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</si>
  <si>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</si>
  <si>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</si>
  <si>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</si>
  <si>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</si>
  <si>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</si>
  <si>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</si>
  <si>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</si>
  <si>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</si>
  <si>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</si>
  <si>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</si>
  <si>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</si>
  <si>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</si>
  <si>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</si>
  <si>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</si>
  <si>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</si>
  <si>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</si>
  <si>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</si>
  <si>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</si>
  <si>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</si>
  <si>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</si>
  <si>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</si>
  <si>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</si>
  <si>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</si>
  <si>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</si>
  <si>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</si>
  <si>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</si>
  <si>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</si>
  <si>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</si>
  <si>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</si>
  <si>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</si>
  <si>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</si>
  <si>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</si>
  <si>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</si>
  <si>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</si>
  <si>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</si>
  <si>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</si>
  <si>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</si>
  <si>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</si>
  <si>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</si>
  <si>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</si>
  <si>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</si>
  <si>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</si>
  <si>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</si>
  <si>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</si>
  <si>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</si>
  <si>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</si>
  <si>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</si>
  <si>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</si>
  <si>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</si>
  <si>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</si>
  <si>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</si>
  <si>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</si>
  <si>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</si>
  <si>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</si>
  <si>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</si>
  <si>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</si>
  <si>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</si>
  <si>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</si>
  <si>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</si>
  <si>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</si>
  <si>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</si>
  <si>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</si>
  <si>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</si>
  <si>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</si>
  <si>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</si>
  <si>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</si>
  <si>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</si>
  <si>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</si>
  <si>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</si>
  <si>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</si>
  <si>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</si>
  <si>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</si>
  <si>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</si>
  <si>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</si>
  <si>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</si>
  <si>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</si>
  <si>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</si>
  <si>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</si>
  <si>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</si>
  <si>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</si>
  <si>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</si>
  <si>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</si>
  <si>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</si>
  <si>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</si>
  <si>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</si>
  <si>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</si>
  <si>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</si>
  <si>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</si>
  <si>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</si>
  <si>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</si>
  <si>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</si>
  <si>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</si>
  <si>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</si>
  <si>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</si>
  <si>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</si>
  <si>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</si>
  <si>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</si>
  <si>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</si>
  <si>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</si>
  <si>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</si>
  <si>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</si>
  <si>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</si>
  <si>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</si>
  <si>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</si>
  <si>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</si>
  <si>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</si>
  <si>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</si>
  <si>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</si>
  <si>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</si>
  <si>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</si>
  <si>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</si>
  <si>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</si>
  <si>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</si>
  <si>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</si>
  <si>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</si>
  <si>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</si>
  <si>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</si>
  <si>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</si>
  <si>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</si>
  <si>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</si>
  <si>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</si>
  <si>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</si>
  <si>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</si>
  <si>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</si>
  <si>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</si>
  <si>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</si>
  <si>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</si>
  <si>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</si>
  <si>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</si>
  <si>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</si>
  <si>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</si>
  <si>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</si>
  <si>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</si>
  <si>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</si>
  <si>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</si>
  <si>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</si>
  <si>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</si>
  <si>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</si>
  <si>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</si>
  <si>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</si>
  <si>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</si>
  <si>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</si>
  <si>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</si>
  <si>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</si>
  <si>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</si>
  <si>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</si>
  <si>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</si>
  <si>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</si>
  <si>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</si>
  <si>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</si>
  <si>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</si>
  <si>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</si>
  <si>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</si>
  <si>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</si>
  <si>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</si>
  <si>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</si>
  <si>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</si>
  <si>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</si>
  <si>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</si>
  <si>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</si>
  <si>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</si>
  <si>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</si>
  <si>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</si>
  <si>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</si>
  <si>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</si>
  <si>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</si>
  <si>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</si>
  <si>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</si>
  <si>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</si>
  <si>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</si>
  <si>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</si>
  <si>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</si>
  <si>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</si>
  <si>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</si>
  <si>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</si>
  <si>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</si>
  <si>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</si>
  <si>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</si>
  <si>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</si>
  <si>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</si>
  <si>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</si>
  <si>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</si>
  <si>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</si>
  <si>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</si>
  <si>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</si>
  <si>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</si>
  <si>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</si>
  <si>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</si>
  <si>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</si>
  <si>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</si>
  <si>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</si>
  <si>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</si>
  <si>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</si>
  <si>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</si>
  <si>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</si>
  <si>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</si>
  <si>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</si>
  <si>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</si>
  <si>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</si>
  <si>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</si>
  <si>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</si>
  <si>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</si>
  <si>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</si>
  <si>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</si>
  <si>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</si>
  <si>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</si>
  <si>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</si>
  <si>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</si>
  <si>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</si>
  <si>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</si>
  <si>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</si>
  <si>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</si>
  <si>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</si>
  <si>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</si>
  <si>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</si>
  <si>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</si>
  <si>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</si>
  <si>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</si>
  <si>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</si>
  <si>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</si>
  <si>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</si>
  <si>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</si>
  <si>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</si>
  <si>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</si>
  <si>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</si>
  <si>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</si>
  <si>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</si>
  <si>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</si>
  <si>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</si>
  <si>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</si>
  <si>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</si>
  <si>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</si>
  <si>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</si>
  <si>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</si>
  <si>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</si>
  <si>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</si>
  <si>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</si>
  <si>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</si>
  <si>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</si>
  <si>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</si>
  <si>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</si>
  <si>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</si>
  <si>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</si>
  <si>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</si>
  <si>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</si>
  <si>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</si>
  <si>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</si>
  <si>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</si>
  <si>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</si>
  <si>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</si>
  <si>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</si>
  <si>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</si>
  <si>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</si>
  <si>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</si>
  <si>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</si>
  <si>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</si>
  <si>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</si>
  <si>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</si>
  <si>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</si>
  <si>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</si>
  <si>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</si>
  <si>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</si>
  <si>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</si>
  <si>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</si>
  <si>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</si>
  <si>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</si>
  <si>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</si>
  <si>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</si>
  <si>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</si>
  <si>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</si>
  <si>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</si>
  <si>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</si>
  <si>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</si>
  <si>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</si>
  <si>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</si>
  <si>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</si>
  <si>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</si>
  <si>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</si>
  <si>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</si>
  <si>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</si>
  <si>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</si>
  <si>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</si>
  <si>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</si>
  <si>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</si>
  <si>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</si>
  <si>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</si>
  <si>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</si>
  <si>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</si>
  <si>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</si>
  <si>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</si>
  <si>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</si>
  <si>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</si>
  <si>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</si>
  <si>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</si>
  <si>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</si>
  <si>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</si>
  <si>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</si>
  <si>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</si>
  <si>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</si>
  <si>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</si>
  <si>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</si>
  <si>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</si>
  <si>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</si>
  <si>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</si>
  <si>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</si>
  <si>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</si>
  <si>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</si>
  <si>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</si>
  <si>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</si>
  <si>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</si>
  <si>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</si>
  <si>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</si>
  <si>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</si>
  <si>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</si>
  <si>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</si>
  <si>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</si>
  <si>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</si>
  <si>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</si>
  <si>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</si>
  <si>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</si>
  <si>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</si>
  <si>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</si>
  <si>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</si>
  <si>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</si>
  <si>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</si>
  <si>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</si>
  <si>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</si>
  <si>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</si>
  <si>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</si>
  <si>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</si>
  <si>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</si>
  <si>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</si>
  <si>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</si>
  <si>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</si>
  <si>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</si>
  <si>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</si>
  <si>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</si>
  <si>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</si>
  <si>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</si>
  <si>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</si>
  <si>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</si>
  <si>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</si>
  <si>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</si>
  <si>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</si>
  <si>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</si>
  <si>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</si>
  <si>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</si>
  <si>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</si>
  <si>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</si>
  <si>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</si>
  <si>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</si>
  <si>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</si>
  <si>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</si>
  <si>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</si>
  <si>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</si>
  <si>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</si>
  <si>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</si>
  <si>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</si>
  <si>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</si>
  <si>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</si>
  <si>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</si>
  <si>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</si>
  <si>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</si>
  <si>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</si>
  <si>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</si>
  <si>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</si>
  <si>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</si>
  <si>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</si>
  <si>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</si>
  <si>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</si>
  <si>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</si>
  <si>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</si>
  <si>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</si>
  <si>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</si>
  <si>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</si>
  <si>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</si>
  <si>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</si>
  <si>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</si>
  <si>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</si>
  <si>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</si>
  <si>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</si>
  <si>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</si>
  <si>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</si>
  <si>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</si>
  <si>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</si>
  <si>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</si>
  <si>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</si>
  <si>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</si>
  <si>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</si>
  <si>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</si>
  <si>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</si>
  <si>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</si>
  <si>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</si>
  <si>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</si>
  <si>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</si>
  <si>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</si>
  <si>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</si>
  <si>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</si>
  <si>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</si>
  <si>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</si>
  <si>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</si>
  <si>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</si>
  <si>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</si>
  <si>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</si>
  <si>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</si>
  <si>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</si>
  <si>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</si>
  <si>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</si>
  <si>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</si>
  <si>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</si>
  <si>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</si>
  <si>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</si>
  <si>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</si>
  <si>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</si>
  <si>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</si>
  <si>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</si>
  <si>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</si>
  <si>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</si>
  <si>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</si>
  <si>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</si>
  <si>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</si>
  <si>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</si>
  <si>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</si>
  <si>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</si>
  <si>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</si>
  <si>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</si>
  <si>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</si>
  <si>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</si>
  <si>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</si>
  <si>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</si>
  <si>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</si>
  <si>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</si>
  <si>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</si>
  <si>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</si>
  <si>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</si>
  <si>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</si>
  <si>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</si>
  <si>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</si>
  <si>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</si>
  <si>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</si>
  <si>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</si>
  <si>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</si>
  <si>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</si>
  <si>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</si>
  <si>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</si>
  <si>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</si>
  <si>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</si>
  <si>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</si>
  <si>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</si>
  <si>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</si>
  <si>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</si>
  <si>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</si>
  <si>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</si>
  <si>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</si>
  <si>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</si>
  <si>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</si>
  <si>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</si>
  <si>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</si>
  <si>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</si>
  <si>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</si>
  <si>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</si>
  <si>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</si>
  <si>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</si>
  <si>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</si>
  <si>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</si>
  <si>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</si>
  <si>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</si>
  <si>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</si>
  <si>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</si>
  <si>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</si>
  <si>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</si>
  <si>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</si>
  <si>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</si>
  <si>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</si>
  <si>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</si>
  <si>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</si>
  <si>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</si>
  <si>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</si>
  <si>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</si>
  <si>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</si>
  <si>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</si>
  <si>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</si>
  <si>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</si>
  <si>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</si>
  <si>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</si>
  <si>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</si>
  <si>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</si>
  <si>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</si>
  <si>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</si>
  <si>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</si>
  <si>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</si>
  <si>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</si>
  <si>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</si>
  <si>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</si>
  <si>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</si>
  <si>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</si>
  <si>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</si>
  <si>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</si>
  <si>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</si>
  <si>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</si>
  <si>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</si>
  <si>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</si>
  <si>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</si>
  <si>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</si>
  <si>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</si>
  <si>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</si>
  <si>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</si>
  <si>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</si>
  <si>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</si>
  <si>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</si>
  <si>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</si>
  <si>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</si>
  <si>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</si>
  <si>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</si>
  <si>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</si>
  <si>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</si>
  <si>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</si>
  <si>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</si>
  <si>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</si>
  <si>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</si>
  <si>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</si>
  <si>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</si>
  <si>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</si>
  <si>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</si>
  <si>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</si>
  <si>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</si>
  <si>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</si>
  <si>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</si>
  <si>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</si>
  <si>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</si>
  <si>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</si>
  <si>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</si>
  <si>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</si>
  <si>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</si>
  <si>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</si>
  <si>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</si>
  <si>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</si>
  <si>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</si>
  <si>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</si>
  <si>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</si>
  <si>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</si>
  <si>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</si>
  <si>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</si>
  <si>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</si>
  <si>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</si>
  <si>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</si>
  <si>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</si>
  <si>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</si>
  <si>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</si>
  <si>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</si>
  <si>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</si>
  <si>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</si>
  <si>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</si>
  <si>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</si>
  <si>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</si>
  <si>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</si>
  <si>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</si>
  <si>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</si>
  <si>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</si>
  <si>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</si>
  <si>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</si>
  <si>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</si>
  <si>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</si>
  <si>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</si>
  <si>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</si>
  <si>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</si>
  <si>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</si>
  <si>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</si>
  <si>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</si>
  <si>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</si>
  <si>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</si>
  <si>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</si>
  <si>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</si>
  <si>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</si>
  <si>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</si>
  <si>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</si>
  <si>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</si>
  <si>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</si>
  <si>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</si>
  <si>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</si>
  <si>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</si>
  <si>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</si>
  <si>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</si>
  <si>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</si>
  <si>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</si>
  <si>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</si>
  <si>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</si>
  <si>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</si>
  <si>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</si>
  <si>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</si>
  <si>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</si>
  <si>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</si>
  <si>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</si>
  <si>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</si>
  <si>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</si>
  <si>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</si>
  <si>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</si>
  <si>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</si>
  <si>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</si>
  <si>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</si>
  <si>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</si>
  <si>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</si>
  <si>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</si>
  <si>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</si>
  <si>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</si>
  <si>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</si>
  <si>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</si>
  <si>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</si>
  <si>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</si>
  <si>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</si>
  <si>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</si>
  <si>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</si>
  <si>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</si>
  <si>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</si>
  <si>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</si>
  <si>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</si>
  <si>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</si>
  <si>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</si>
  <si>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</si>
  <si>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</si>
  <si>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</si>
  <si>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</si>
  <si>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</si>
  <si>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</si>
  <si>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</si>
  <si>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</si>
  <si>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</si>
  <si>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</si>
  <si>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</si>
  <si>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</si>
  <si>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</si>
  <si>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</si>
  <si>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</si>
  <si>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</si>
  <si>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</si>
  <si>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</si>
  <si>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</si>
  <si>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</si>
  <si>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</si>
  <si>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</si>
  <si>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</si>
  <si>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</si>
  <si>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</si>
  <si>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</si>
  <si>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</si>
  <si>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</si>
  <si>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</si>
  <si>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</si>
  <si>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</si>
  <si>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</si>
  <si>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</si>
  <si>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</si>
  <si>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</si>
  <si>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</si>
  <si>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</si>
  <si>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</si>
  <si>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</si>
  <si>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</si>
  <si>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</si>
  <si>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</si>
  <si>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</si>
  <si>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</si>
  <si>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</si>
  <si>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</si>
  <si>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</si>
  <si>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</si>
  <si>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</si>
  <si>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</si>
  <si>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</si>
  <si>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</si>
  <si>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</si>
  <si>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</si>
  <si>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</si>
  <si>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</si>
  <si>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</si>
  <si>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</si>
  <si>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</si>
  <si>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</si>
  <si>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</si>
  <si>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</si>
  <si>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</si>
  <si>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</si>
  <si>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</si>
  <si>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</si>
  <si>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</si>
  <si>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</si>
  <si>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</si>
  <si>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</si>
  <si>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</si>
  <si>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</si>
  <si>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</si>
  <si>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</si>
  <si>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</si>
  <si>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</si>
  <si>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</si>
  <si>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</si>
  <si>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</si>
  <si>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</si>
  <si>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</si>
  <si>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</si>
  <si>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</si>
  <si>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</si>
  <si>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</si>
  <si>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</si>
  <si>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</si>
  <si>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</si>
  <si>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</si>
  <si>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</si>
  <si>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</si>
  <si>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</si>
  <si>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</si>
  <si>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</si>
  <si>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</si>
  <si>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</si>
  <si>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</si>
  <si>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</si>
  <si>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</si>
  <si>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</si>
  <si>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</si>
  <si>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</si>
  <si>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</si>
  <si>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</si>
  <si>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</si>
  <si>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</si>
  <si>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</si>
  <si>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</si>
  <si>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</si>
  <si>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</si>
  <si>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</si>
  <si>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</si>
  <si>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</si>
  <si>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</si>
  <si>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</si>
  <si>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</si>
  <si>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</si>
  <si>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</si>
  <si>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</si>
  <si>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</si>
  <si>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</si>
  <si>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</si>
  <si>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</si>
  <si>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</si>
  <si>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</si>
  <si>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</si>
  <si>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</si>
  <si>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</si>
  <si>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</si>
  <si>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</si>
  <si>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</si>
  <si>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</si>
  <si>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</si>
  <si>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</si>
  <si>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</si>
  <si>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</si>
  <si>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</si>
  <si>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</si>
  <si>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</si>
  <si>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</si>
  <si>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</si>
  <si>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</si>
  <si>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</si>
  <si>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</si>
  <si>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</si>
  <si>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</si>
  <si>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</si>
  <si>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</si>
  <si>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</si>
  <si>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</si>
  <si>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</si>
  <si>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</si>
  <si>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</si>
  <si>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</si>
  <si>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</si>
  <si>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</si>
  <si>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</si>
  <si>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</si>
  <si>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</si>
  <si>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</si>
  <si>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</si>
  <si>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</si>
  <si>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</si>
  <si>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</si>
  <si>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</si>
  <si>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</si>
  <si>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</si>
  <si>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</si>
  <si>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</si>
  <si>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</si>
  <si>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</si>
  <si>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</si>
  <si>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</si>
  <si>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</si>
  <si>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</si>
  <si>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</si>
  <si>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</si>
  <si>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</si>
  <si>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</si>
  <si>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</si>
  <si>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</si>
  <si>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</si>
  <si>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</si>
  <si>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</si>
  <si>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</si>
  <si>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</si>
  <si>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</si>
  <si>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</si>
  <si>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</si>
  <si>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</si>
  <si>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</si>
  <si>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</si>
  <si>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</si>
  <si>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</si>
  <si>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</si>
  <si>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</si>
  <si>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</si>
  <si>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</si>
  <si>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</si>
  <si>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</si>
  <si>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</si>
  <si>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</si>
  <si>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</si>
  <si>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</si>
  <si>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</si>
  <si>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</si>
  <si>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</si>
  <si>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</si>
  <si>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</si>
  <si>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</si>
  <si>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</si>
  <si>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</si>
  <si>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</si>
  <si>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</si>
  <si>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</si>
  <si>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</si>
  <si>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</si>
  <si>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</si>
  <si>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</si>
  <si>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</si>
  <si>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</si>
  <si>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</si>
  <si>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</si>
  <si>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</si>
  <si>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</si>
  <si>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</si>
  <si>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</si>
  <si>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</si>
  <si>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</si>
  <si>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</si>
  <si>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</si>
  <si>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</si>
  <si>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</si>
  <si>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</si>
  <si>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</si>
  <si>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</si>
  <si>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</si>
  <si>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</si>
  <si>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</si>
  <si>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</si>
  <si>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</si>
  <si>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</si>
  <si>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</si>
  <si>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</si>
  <si>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</si>
  <si>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</si>
  <si>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</si>
  <si>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</si>
  <si>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</si>
  <si>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</si>
  <si>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</si>
  <si>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</si>
  <si>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</si>
  <si>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</si>
  <si>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</si>
  <si>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</si>
  <si>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</si>
  <si>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</si>
  <si>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</si>
  <si>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</si>
  <si>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</si>
  <si>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</si>
  <si>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</si>
  <si>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</si>
  <si>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</si>
  <si>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</si>
  <si>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</si>
  <si>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</si>
  <si>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</si>
  <si>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</si>
  <si>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</si>
  <si>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</si>
  <si>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</si>
  <si>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</si>
  <si>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</si>
  <si>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</si>
  <si>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</si>
  <si>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</si>
  <si>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</si>
  <si>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</si>
  <si>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</si>
  <si>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</si>
  <si>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</si>
  <si>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</si>
  <si>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</si>
  <si>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</si>
  <si>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</si>
  <si>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</si>
  <si>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</si>
  <si>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</si>
  <si>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</si>
  <si>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</si>
  <si>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</si>
  <si>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</si>
  <si>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</si>
  <si>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</si>
  <si>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</si>
  <si>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</si>
  <si>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</si>
  <si>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</si>
  <si>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</si>
  <si>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</si>
  <si>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</si>
  <si>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</si>
  <si>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</si>
  <si>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</si>
  <si>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</si>
  <si>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</si>
  <si>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</si>
  <si>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</si>
  <si>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</si>
  <si>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</si>
  <si>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</si>
  <si>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</si>
  <si>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</si>
  <si>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</si>
  <si>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</si>
  <si>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</si>
  <si>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</si>
  <si>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</si>
  <si>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</si>
  <si>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</si>
  <si>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</si>
  <si>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</si>
  <si>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</si>
  <si>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</si>
  <si>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</si>
  <si>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</si>
  <si>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</si>
  <si>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</si>
  <si>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</si>
  <si>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</si>
  <si>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</si>
  <si>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</si>
  <si>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</si>
  <si>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</si>
  <si>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</si>
  <si>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</si>
  <si>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</si>
  <si>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</si>
  <si>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</si>
  <si>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</si>
  <si>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</si>
  <si>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</si>
  <si>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</si>
  <si>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</si>
  <si>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</si>
  <si>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</si>
  <si>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</si>
  <si>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</si>
  <si>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</si>
  <si>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</si>
  <si>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</si>
  <si>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</si>
  <si>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</si>
  <si>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</si>
  <si>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</si>
  <si>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</si>
  <si>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</si>
  <si>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</si>
  <si>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</si>
  <si>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</si>
  <si>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</si>
  <si>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</si>
  <si>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</si>
  <si>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</si>
  <si>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</si>
  <si>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</si>
  <si>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</si>
  <si>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</si>
  <si>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</si>
  <si>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</si>
  <si>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</si>
  <si>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</si>
  <si>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</si>
  <si>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</si>
  <si>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</si>
  <si>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</si>
  <si>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</si>
  <si>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</si>
  <si>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</si>
  <si>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</si>
  <si>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</si>
  <si>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</si>
  <si>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</si>
  <si>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</si>
  <si>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</si>
  <si>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</si>
  <si>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</si>
  <si>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</si>
  <si>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</si>
  <si>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</si>
  <si>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</si>
  <si>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</si>
  <si>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</si>
  <si>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</si>
  <si>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</si>
  <si>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</si>
  <si>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</si>
  <si>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</si>
  <si>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</si>
  <si>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</si>
  <si>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</si>
  <si>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</si>
  <si>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</si>
  <si>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</si>
  <si>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</si>
  <si>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</si>
  <si>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</si>
  <si>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</si>
  <si>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</si>
  <si>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</si>
  <si>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</si>
  <si>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</si>
  <si>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</si>
  <si>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</si>
  <si>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</si>
  <si>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</si>
  <si>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</si>
  <si>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</si>
  <si>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</si>
  <si>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</si>
  <si>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</si>
  <si>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</si>
  <si>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</si>
  <si>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</si>
  <si>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</si>
  <si>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</si>
  <si>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</si>
  <si>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</si>
  <si>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</si>
  <si>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</si>
  <si>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</si>
  <si>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</si>
  <si>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</si>
  <si>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</si>
  <si>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</si>
  <si>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</si>
  <si>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</si>
  <si>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</si>
  <si>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</si>
  <si>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</si>
  <si>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</si>
  <si>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</si>
  <si>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</si>
  <si>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</si>
  <si>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</si>
  <si>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</si>
  <si>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</si>
  <si>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</si>
  <si>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</si>
  <si>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</si>
  <si>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</si>
  <si>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</si>
  <si>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</si>
  <si>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</si>
  <si>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</si>
  <si>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</si>
  <si>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</si>
  <si>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</si>
  <si>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</si>
  <si>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</si>
  <si>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</si>
  <si>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</si>
  <si>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</si>
  <si>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</si>
  <si>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</si>
  <si>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</si>
  <si>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</si>
  <si>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</si>
  <si>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</si>
  <si>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</si>
  <si>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</si>
  <si>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</si>
  <si>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</si>
  <si>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</si>
  <si>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</si>
  <si>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</si>
  <si>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</si>
  <si>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</si>
  <si>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</si>
  <si>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</si>
  <si>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</si>
  <si>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</si>
  <si>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</si>
  <si>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</si>
  <si>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</si>
  <si>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</si>
  <si>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</si>
  <si>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</si>
  <si>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</si>
  <si>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</si>
  <si>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</si>
  <si>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</si>
  <si>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</si>
  <si>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</si>
  <si>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</si>
  <si>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</si>
  <si>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</si>
  <si>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</si>
  <si>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</si>
  <si>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</si>
  <si>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</si>
  <si>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</si>
  <si>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</si>
  <si>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</si>
  <si>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</si>
  <si>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</si>
  <si>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</si>
  <si>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</si>
  <si>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</si>
  <si>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</si>
  <si>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</si>
  <si>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</si>
  <si>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</si>
  <si>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</si>
  <si>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</si>
  <si>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</si>
  <si>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</si>
  <si>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</si>
  <si>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</si>
  <si>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</si>
  <si>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</si>
  <si>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</si>
  <si>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</si>
  <si>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</si>
  <si>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</si>
  <si>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</si>
  <si>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</si>
  <si>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</si>
  <si>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</si>
  <si>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</si>
  <si>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</si>
  <si>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</si>
  <si>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</si>
  <si>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</si>
  <si>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</si>
  <si>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</si>
  <si>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</si>
  <si>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</si>
  <si>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</si>
  <si>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</si>
  <si>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</si>
  <si>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</si>
  <si>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</si>
  <si>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</si>
  <si>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</si>
  <si>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</si>
  <si>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</si>
  <si>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</si>
  <si>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</si>
  <si>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</si>
  <si>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</si>
  <si>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</si>
  <si>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</si>
  <si>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</si>
  <si>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</si>
  <si>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</si>
  <si>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</si>
  <si>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</si>
  <si>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</si>
  <si>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</si>
  <si>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</si>
  <si>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</si>
  <si>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</si>
  <si>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</si>
  <si>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</si>
  <si>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</si>
  <si>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</si>
  <si>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</si>
  <si>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</si>
  <si>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</si>
  <si>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</si>
  <si>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</si>
  <si>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</si>
  <si>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</si>
  <si>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</si>
  <si>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</si>
  <si>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</si>
  <si>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</si>
  <si>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</si>
  <si>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</si>
  <si>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</si>
  <si>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</si>
  <si>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</si>
  <si>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</si>
  <si>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</si>
  <si>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</si>
  <si>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</si>
  <si>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</si>
  <si>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</si>
  <si>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</si>
  <si>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</si>
  <si>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</si>
  <si>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</si>
  <si>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</si>
  <si>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</si>
  <si>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</si>
  <si>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</si>
  <si>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</si>
  <si>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</si>
  <si>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</si>
  <si>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</si>
  <si>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</si>
  <si>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</si>
  <si>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</si>
  <si>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</si>
  <si>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</si>
  <si>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</si>
  <si>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</si>
  <si>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</si>
  <si>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</si>
  <si>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</si>
  <si>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</si>
  <si>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</si>
  <si>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</si>
  <si>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</si>
  <si>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</si>
  <si>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</si>
  <si>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</si>
  <si>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</si>
  <si>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</si>
  <si>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</si>
  <si>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</si>
  <si>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</si>
  <si>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</si>
  <si>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</si>
  <si>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</si>
  <si>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</si>
  <si>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</si>
  <si>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</si>
  <si>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</si>
  <si>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</si>
  <si>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</si>
  <si>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</si>
  <si>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</si>
  <si>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</si>
  <si>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</si>
  <si>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</si>
  <si>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</si>
  <si>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</si>
  <si>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</si>
  <si>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</si>
  <si>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</si>
  <si>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</si>
  <si>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</si>
  <si>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</si>
  <si>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</si>
  <si>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</si>
  <si>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</si>
  <si>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</si>
  <si>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</si>
  <si>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</si>
  <si>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</si>
  <si>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</si>
  <si>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</si>
  <si>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</si>
  <si>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</si>
  <si>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</si>
  <si>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</si>
  <si>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</si>
  <si>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</si>
  <si>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</si>
  <si>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</si>
  <si>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</si>
  <si>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</si>
  <si>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</si>
  <si>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</si>
  <si>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</si>
  <si>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</si>
  <si>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</si>
  <si>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</si>
  <si>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</si>
  <si>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</si>
  <si>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</si>
  <si>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</si>
  <si>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</si>
  <si>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</si>
  <si>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</si>
  <si>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</si>
  <si>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</si>
  <si>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</si>
  <si>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</si>
  <si>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</si>
  <si>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</si>
  <si>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</si>
  <si>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</si>
  <si>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</si>
  <si>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</si>
  <si>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</si>
  <si>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</si>
  <si>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</si>
  <si>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</si>
  <si>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</si>
  <si>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</si>
  <si>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</si>
  <si>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</si>
  <si>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</si>
  <si>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</si>
  <si>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</si>
  <si>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</si>
  <si>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</si>
  <si>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</si>
  <si>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</si>
  <si>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</si>
  <si>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</si>
  <si>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</si>
  <si>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</si>
  <si>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</si>
  <si>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</si>
  <si>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</si>
  <si>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</si>
  <si>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</si>
  <si>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</si>
  <si>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</si>
  <si>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</si>
  <si>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</si>
  <si>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</si>
  <si>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</si>
  <si>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</si>
  <si>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</si>
  <si>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</si>
  <si>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</si>
  <si>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</si>
  <si>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</si>
  <si>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</si>
  <si>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</si>
  <si>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</si>
  <si>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</si>
  <si>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</si>
  <si>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</si>
  <si>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</si>
  <si>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</si>
  <si>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</si>
  <si>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</si>
  <si>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</si>
  <si>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</si>
  <si>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</si>
  <si>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</si>
  <si>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</si>
  <si>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</si>
  <si>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</si>
  <si>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</si>
  <si>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</si>
  <si>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</si>
  <si>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</si>
  <si>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</si>
  <si>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</si>
  <si>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</si>
  <si>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</si>
  <si>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</si>
  <si>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</si>
  <si>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</si>
  <si>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</si>
  <si>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</si>
  <si>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</si>
  <si>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</si>
  <si>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</si>
  <si>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</si>
  <si>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</si>
  <si>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</si>
  <si>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</si>
  <si>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</si>
  <si>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</si>
  <si>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</si>
  <si>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</si>
  <si>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</si>
  <si>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</si>
  <si>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</si>
  <si>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</si>
  <si>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</si>
  <si>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</si>
  <si>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</si>
  <si>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</si>
  <si>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</si>
  <si>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</si>
  <si>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</si>
  <si>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</si>
  <si>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</si>
  <si>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</si>
  <si>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</si>
  <si>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</si>
  <si>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</si>
  <si>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</si>
  <si>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</si>
  <si>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</si>
  <si>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</si>
  <si>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</si>
  <si>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</si>
  <si>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</si>
  <si>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</si>
  <si>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</si>
  <si>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</si>
  <si>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</si>
  <si>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</si>
  <si>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</si>
  <si>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</si>
  <si>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</si>
  <si>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</si>
  <si>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</si>
  <si>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</si>
  <si>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</si>
  <si>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</si>
  <si>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</si>
  <si>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</si>
  <si>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</si>
  <si>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</si>
  <si>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</si>
  <si>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</si>
  <si>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</si>
  <si>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</si>
  <si>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</si>
  <si>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</si>
  <si>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</si>
  <si>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</si>
  <si>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</si>
  <si>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</si>
  <si>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</si>
  <si>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</si>
  <si>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</si>
  <si>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</si>
  <si>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</si>
  <si>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</si>
  <si>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</si>
  <si>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</si>
  <si>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</si>
  <si>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</si>
  <si>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</si>
  <si>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</si>
  <si>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</si>
  <si>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</si>
  <si>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</si>
  <si>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</si>
  <si>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</si>
  <si>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</si>
  <si>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</si>
  <si>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</si>
  <si>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</si>
  <si>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</si>
  <si>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</si>
  <si>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</si>
  <si>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</si>
  <si>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</si>
  <si>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</si>
  <si>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</si>
  <si>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</si>
  <si>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</si>
  <si>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</si>
  <si>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</si>
  <si>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</si>
  <si>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</si>
  <si>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</si>
  <si>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</si>
  <si>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</si>
  <si>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</si>
  <si>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</si>
  <si>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</si>
  <si>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</si>
  <si>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</si>
  <si>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</si>
  <si>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</si>
  <si>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</si>
  <si>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</si>
  <si>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</si>
  <si>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</si>
  <si>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</si>
  <si>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</si>
  <si>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</si>
  <si>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</si>
  <si>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</si>
  <si>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</si>
  <si>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</si>
  <si>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</si>
  <si>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</si>
  <si>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</si>
  <si>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</si>
  <si>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</si>
  <si>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</si>
  <si>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</si>
  <si>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</si>
  <si>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</si>
  <si>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</si>
  <si>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</si>
  <si>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</si>
  <si>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</si>
  <si>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</si>
  <si>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</si>
  <si>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</si>
  <si>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</si>
  <si>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</si>
  <si>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</si>
  <si>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</si>
  <si>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</si>
  <si>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</si>
  <si>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</si>
  <si>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</si>
  <si>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</si>
  <si>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</si>
  <si>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</si>
  <si>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</si>
  <si>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</si>
  <si>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</si>
  <si>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</si>
  <si>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</si>
  <si>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</si>
  <si>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</si>
  <si>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</si>
  <si>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</si>
  <si>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</si>
  <si>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</si>
  <si>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</si>
  <si>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</si>
  <si>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</si>
  <si>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</si>
  <si>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</si>
  <si>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</si>
  <si>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</si>
  <si>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</si>
  <si>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</si>
  <si>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</si>
  <si>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</si>
  <si>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</si>
  <si>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</si>
  <si>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</si>
  <si>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</si>
  <si>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</si>
  <si>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</si>
  <si>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</si>
  <si>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</si>
  <si>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</si>
  <si>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</si>
  <si>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</si>
  <si>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</si>
  <si>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</si>
  <si>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</si>
  <si>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</si>
  <si>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</si>
  <si>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</si>
  <si>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</si>
  <si>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</si>
  <si>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</si>
  <si>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</si>
  <si>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</si>
  <si>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</si>
  <si>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</si>
  <si>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</si>
  <si>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</si>
  <si>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</si>
  <si>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</si>
  <si>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</si>
  <si>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</si>
  <si>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</si>
  <si>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</si>
  <si>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</si>
  <si>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</si>
  <si>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</si>
  <si>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</si>
  <si>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</si>
  <si>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</si>
  <si>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</si>
  <si>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</si>
  <si>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</si>
  <si>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</si>
  <si>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</si>
  <si>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</si>
  <si>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</si>
  <si>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</si>
  <si>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</si>
  <si>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</si>
  <si>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</si>
  <si>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</si>
  <si>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</si>
  <si>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</si>
  <si>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</si>
  <si>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</si>
  <si>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</si>
  <si>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</si>
  <si>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</si>
  <si>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</si>
  <si>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</si>
  <si>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</si>
  <si>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</si>
  <si>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</si>
  <si>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</si>
  <si>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</si>
  <si>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</si>
  <si>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</si>
  <si>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</si>
  <si>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</si>
  <si>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</si>
  <si>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</si>
  <si>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</si>
  <si>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</si>
  <si>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</si>
  <si>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</si>
  <si>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</si>
  <si>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</si>
  <si>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</si>
  <si>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</si>
  <si>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</si>
  <si>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</si>
  <si>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</si>
  <si>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</si>
  <si>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</si>
  <si>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</si>
  <si>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</si>
  <si>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</si>
  <si>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</si>
  <si>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</si>
  <si>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</si>
  <si>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</si>
  <si>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</si>
  <si>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</si>
  <si>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</si>
  <si>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</si>
  <si>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</si>
  <si>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</si>
  <si>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</si>
  <si>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</si>
  <si>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</si>
  <si>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</si>
  <si>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</si>
  <si>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</si>
  <si>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</si>
  <si>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</si>
  <si>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</si>
  <si>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</si>
  <si>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</si>
  <si>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</si>
  <si>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</si>
  <si>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</si>
  <si>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</si>
  <si>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</si>
  <si>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</si>
  <si>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</si>
  <si>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</si>
  <si>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</si>
  <si>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</si>
  <si>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</si>
  <si>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</si>
  <si>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</si>
  <si>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</si>
  <si>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</si>
  <si>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</si>
  <si>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</si>
  <si>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</si>
  <si>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</si>
  <si>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</si>
  <si>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</si>
  <si>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</si>
  <si>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</si>
  <si>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</si>
  <si>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</si>
  <si>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</si>
  <si>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</si>
  <si>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</si>
  <si>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</si>
  <si>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</si>
  <si>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</si>
  <si>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</si>
  <si>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</si>
  <si>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</si>
  <si>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</si>
  <si>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</si>
  <si>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</si>
  <si>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</si>
  <si>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</si>
  <si>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</si>
  <si>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</si>
  <si>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</si>
  <si>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</si>
  <si>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</si>
  <si>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</si>
  <si>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</si>
  <si>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</si>
  <si>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</si>
  <si>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</si>
  <si>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</si>
  <si>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</si>
  <si>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</si>
  <si>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</si>
  <si>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</si>
  <si>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</si>
  <si>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</si>
  <si>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</si>
  <si>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</si>
  <si>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</si>
  <si>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</si>
  <si>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</si>
  <si>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</si>
  <si>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</si>
  <si>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</si>
  <si>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</si>
  <si>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</si>
  <si>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</si>
  <si>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</si>
  <si>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</si>
  <si>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</si>
  <si>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</si>
  <si>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</si>
  <si>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</si>
  <si>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</si>
  <si>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</si>
  <si>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</si>
  <si>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</si>
  <si>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</si>
  <si>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</si>
  <si>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</si>
  <si>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</si>
  <si>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</si>
  <si>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</si>
  <si>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</si>
  <si>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</si>
  <si>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</si>
  <si>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</si>
  <si>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</si>
  <si>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</si>
  <si>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</si>
  <si>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</si>
  <si>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</si>
  <si>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</si>
  <si>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</si>
  <si>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</si>
  <si>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</si>
  <si>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</si>
  <si>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</si>
  <si>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</si>
  <si>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</si>
  <si>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</si>
  <si>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</si>
  <si>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</si>
  <si>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</si>
  <si>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</si>
  <si>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</si>
  <si>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</si>
  <si>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</si>
  <si>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</si>
  <si>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</si>
  <si>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</si>
  <si>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</si>
  <si>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</si>
  <si>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</si>
  <si>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</si>
  <si>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</si>
  <si>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</si>
  <si>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</si>
  <si>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</si>
  <si>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</si>
  <si>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</si>
  <si>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</si>
  <si>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</si>
  <si>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</si>
  <si>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</si>
  <si>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</si>
  <si>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</si>
  <si>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</si>
  <si>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</si>
  <si>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</si>
  <si>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</si>
  <si>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</si>
  <si>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</si>
  <si>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</si>
  <si>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</si>
  <si>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</si>
  <si>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</si>
  <si>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</si>
  <si>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</si>
  <si>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</si>
  <si>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</si>
  <si>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</si>
  <si>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</si>
  <si>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</si>
  <si>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</si>
  <si>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</si>
  <si>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</si>
  <si>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</si>
  <si>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</si>
  <si>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</si>
  <si>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</si>
  <si>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</si>
  <si>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</si>
  <si>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</si>
  <si>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</si>
  <si>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</si>
  <si>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</si>
  <si>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</si>
  <si>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</si>
  <si>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</si>
  <si>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</si>
  <si>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</si>
  <si>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</si>
  <si>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</si>
  <si>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</si>
  <si>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</si>
  <si>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</si>
  <si>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</si>
  <si>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</si>
  <si>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</si>
  <si>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</si>
  <si>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</si>
  <si>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</si>
  <si>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</si>
  <si>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</si>
  <si>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</si>
  <si>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</si>
  <si>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</si>
  <si>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</si>
  <si>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</si>
  <si>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</si>
  <si>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</si>
  <si>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</si>
  <si>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</si>
  <si>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</si>
  <si>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</si>
  <si>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</si>
  <si>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</si>
  <si>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</si>
  <si>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</si>
  <si>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</si>
  <si>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</si>
  <si>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</si>
  <si>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</si>
  <si>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</si>
  <si>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</si>
  <si>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</si>
  <si>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</si>
  <si>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</si>
  <si>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</si>
  <si>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</si>
  <si>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</si>
  <si>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</si>
  <si>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</si>
  <si>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</si>
  <si>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</si>
  <si>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</si>
  <si>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</si>
  <si>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</si>
  <si>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</si>
  <si>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</si>
  <si>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</si>
  <si>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</si>
  <si>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</si>
  <si>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</si>
  <si>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</si>
  <si>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</si>
  <si>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</si>
  <si>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</si>
  <si>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</si>
  <si>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</si>
  <si>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</si>
  <si>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</si>
  <si>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</si>
  <si>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</si>
  <si>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</si>
  <si>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</si>
  <si>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</si>
  <si>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</si>
  <si>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</si>
  <si>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</si>
  <si>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</si>
  <si>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</si>
  <si>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</si>
  <si>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</si>
  <si>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</si>
  <si>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</si>
  <si>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</si>
  <si>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</si>
  <si>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</si>
  <si>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</si>
  <si>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</si>
  <si>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</si>
  <si>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</si>
  <si>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</si>
  <si>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</si>
  <si>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</si>
  <si>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</si>
  <si>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</si>
  <si>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</si>
  <si>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</si>
  <si>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</si>
  <si>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</si>
  <si>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</si>
  <si>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</si>
  <si>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</si>
  <si>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</si>
  <si>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</si>
  <si>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</si>
  <si>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</si>
  <si>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</si>
  <si>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</si>
  <si>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</si>
  <si>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</si>
  <si>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</si>
  <si>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</si>
  <si>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</si>
  <si>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</si>
  <si>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</si>
  <si>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</si>
  <si>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</si>
  <si>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</si>
  <si>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</si>
  <si>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</si>
  <si>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</si>
  <si>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</si>
  <si>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</si>
  <si>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</si>
  <si>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</si>
  <si>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</si>
  <si>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</si>
  <si>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</si>
  <si>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</si>
  <si>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</si>
  <si>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</si>
  <si>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</si>
  <si>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</si>
  <si>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</si>
  <si>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</si>
  <si>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</si>
  <si>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</si>
  <si>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</si>
  <si>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</si>
  <si>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</si>
  <si>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</si>
  <si>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</si>
  <si>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</si>
  <si>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</si>
  <si>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</si>
  <si>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</si>
  <si>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</si>
  <si>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</si>
  <si>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</si>
  <si>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</si>
  <si>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</si>
  <si>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</si>
  <si>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</si>
  <si>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</si>
  <si>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</si>
  <si>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</si>
  <si>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</si>
  <si>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</si>
  <si>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</si>
  <si>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</si>
  <si>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</si>
  <si>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</si>
  <si>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</si>
  <si>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</si>
  <si>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</si>
  <si>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</si>
  <si>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</si>
  <si>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</si>
  <si>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</si>
  <si>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</si>
  <si>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</si>
  <si>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</si>
  <si>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</si>
  <si>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</si>
  <si>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</si>
  <si>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</si>
  <si>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</si>
  <si>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</si>
  <si>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</si>
  <si>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</si>
  <si>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</si>
  <si>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</si>
  <si>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</si>
  <si>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</si>
  <si>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</si>
  <si>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</si>
  <si>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</si>
  <si>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</si>
  <si>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</si>
  <si>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</si>
  <si>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</si>
  <si>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</si>
  <si>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</si>
  <si>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</si>
  <si>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</si>
  <si>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</si>
  <si>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</si>
  <si>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</si>
  <si>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</si>
  <si>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</si>
  <si>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</si>
  <si>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</si>
  <si>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</si>
  <si>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</si>
  <si>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</si>
  <si>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</si>
  <si>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</si>
  <si>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</si>
  <si>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</si>
  <si>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</si>
  <si>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</si>
  <si>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</si>
  <si>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</si>
  <si>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</si>
  <si>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</si>
  <si>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</si>
  <si>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</si>
  <si>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</si>
  <si>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</si>
  <si>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</si>
  <si>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</si>
  <si>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</si>
  <si>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</si>
  <si>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</si>
  <si>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</si>
  <si>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</si>
  <si>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</si>
  <si>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</si>
  <si>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</si>
  <si>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</si>
  <si>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</si>
  <si>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</si>
  <si>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</si>
  <si>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</si>
  <si>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</si>
  <si>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</si>
  <si>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</si>
  <si>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</si>
  <si>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</si>
  <si>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</si>
  <si>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</si>
  <si>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</si>
  <si>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</si>
  <si>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</si>
  <si>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</si>
  <si>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</si>
  <si>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</si>
  <si>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</si>
  <si>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</si>
  <si>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</si>
  <si>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</si>
  <si>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</si>
  <si>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</si>
  <si>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</si>
  <si>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</si>
  <si>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</si>
  <si>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</si>
  <si>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</si>
  <si>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</si>
  <si>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</si>
  <si>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</si>
  <si>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</si>
  <si>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</si>
  <si>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</si>
  <si>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</si>
  <si>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</si>
  <si>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</si>
  <si>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</si>
  <si>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</si>
  <si>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</si>
  <si>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</si>
  <si>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</si>
  <si>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</si>
  <si>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</si>
  <si>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</si>
  <si>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</si>
  <si>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</si>
  <si>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</si>
  <si>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</si>
  <si>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</si>
  <si>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</si>
  <si>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</si>
  <si>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</si>
  <si>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</si>
  <si>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</si>
  <si>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</si>
  <si>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</si>
  <si>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</si>
  <si>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</si>
  <si>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</si>
  <si>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</si>
  <si>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</si>
  <si>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</si>
  <si>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</si>
  <si>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</si>
  <si>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</si>
  <si>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</si>
  <si>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</si>
  <si>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</si>
  <si>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</si>
  <si>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</si>
  <si>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</si>
  <si>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</si>
  <si>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</si>
  <si>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</si>
  <si>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</si>
  <si>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</si>
  <si>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</si>
  <si>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</si>
  <si>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</si>
  <si>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</si>
  <si>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</si>
  <si>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</si>
  <si>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</si>
  <si>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</si>
  <si>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</si>
  <si>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</si>
  <si>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</si>
  <si>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</si>
  <si>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</si>
  <si>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</si>
  <si>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</si>
  <si>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</si>
  <si>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</si>
  <si>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</si>
  <si>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</si>
  <si>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</si>
  <si>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</si>
  <si>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</si>
  <si>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</si>
  <si>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</si>
  <si>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</si>
  <si>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</si>
  <si>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</si>
  <si>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</si>
  <si>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</si>
  <si>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</si>
  <si>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</si>
  <si>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</si>
  <si>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</si>
  <si>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</si>
  <si>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</si>
  <si>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</si>
  <si>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</si>
  <si>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</si>
  <si>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</si>
  <si>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</si>
  <si>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</si>
  <si>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</si>
  <si>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</si>
  <si>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</si>
  <si>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</si>
  <si>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</si>
  <si>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</si>
  <si>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</si>
  <si>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</si>
  <si>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</si>
  <si>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</si>
  <si>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</si>
  <si>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</si>
  <si>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</si>
  <si>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</si>
  <si>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</si>
  <si>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</si>
  <si>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</si>
  <si>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</si>
  <si>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</si>
  <si>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</si>
  <si>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</si>
  <si>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</si>
  <si>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</si>
  <si>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</si>
  <si>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</si>
  <si>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</si>
  <si>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</si>
  <si>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</si>
  <si>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</si>
  <si>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</si>
  <si>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</si>
  <si>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</si>
  <si>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</si>
  <si>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</si>
  <si>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</si>
  <si>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</si>
  <si>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</si>
  <si>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</si>
  <si>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</si>
  <si>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</si>
  <si>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</si>
  <si>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</si>
  <si>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</si>
  <si>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</si>
  <si>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</si>
  <si>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</si>
  <si>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</si>
  <si>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</si>
  <si>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</si>
  <si>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</si>
  <si>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</si>
  <si>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</si>
  <si>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</si>
  <si>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</si>
  <si>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</si>
  <si>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</si>
  <si>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</si>
  <si>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</si>
  <si>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</si>
  <si>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</si>
  <si>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</si>
  <si>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</si>
  <si>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</si>
  <si>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</si>
  <si>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</si>
  <si>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</si>
  <si>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</si>
  <si>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</si>
  <si>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</si>
  <si>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</si>
  <si>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</si>
  <si>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</si>
  <si>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</si>
  <si>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</si>
  <si>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</si>
  <si>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</si>
  <si>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</si>
  <si>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</si>
  <si>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</si>
  <si>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</si>
  <si>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</si>
  <si>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</si>
  <si>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</si>
  <si>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</si>
  <si>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</si>
  <si>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</si>
  <si>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</si>
  <si>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</si>
  <si>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</si>
  <si>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</si>
  <si>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</si>
  <si>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</si>
  <si>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</si>
  <si>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</si>
  <si>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</si>
  <si>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</si>
  <si>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</si>
  <si>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</si>
  <si>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</si>
  <si>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</si>
  <si>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</si>
  <si>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</si>
  <si>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</si>
  <si>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</si>
  <si>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</si>
  <si>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</si>
  <si>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</si>
  <si>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</si>
  <si>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</si>
  <si>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</si>
  <si>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</si>
  <si>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</si>
  <si>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</si>
  <si>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</si>
  <si>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</si>
  <si>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</si>
  <si>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</si>
  <si>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</si>
  <si>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</si>
  <si>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</si>
  <si>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</si>
  <si>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</si>
  <si>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</si>
  <si>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</si>
  <si>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</si>
  <si>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</si>
  <si>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</si>
  <si>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</si>
  <si>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</si>
  <si>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</si>
  <si>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</si>
  <si>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</si>
  <si>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</si>
  <si>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</si>
  <si>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</si>
  <si>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</si>
  <si>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</si>
  <si>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</si>
  <si>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</si>
  <si>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</si>
  <si>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</si>
  <si>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</si>
  <si>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</si>
  <si>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</si>
  <si>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</si>
  <si>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</si>
  <si>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</si>
  <si>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</si>
  <si>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</si>
  <si>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</si>
  <si>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</si>
  <si>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</si>
  <si>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</si>
  <si>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</si>
  <si>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</si>
  <si>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</si>
  <si>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</si>
  <si>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</si>
  <si>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</si>
  <si>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</si>
  <si>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</si>
  <si>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</si>
  <si>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</si>
  <si>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</si>
  <si>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</si>
  <si>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</si>
  <si>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</si>
  <si>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</si>
  <si>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</si>
  <si>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</si>
  <si>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</si>
  <si>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</si>
  <si>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</si>
  <si>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</si>
  <si>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</si>
  <si>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</si>
  <si>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</si>
  <si>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</si>
  <si>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</si>
  <si>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</si>
  <si>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</si>
  <si>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</si>
  <si>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</si>
  <si>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</si>
  <si>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</si>
  <si>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</si>
  <si>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</si>
  <si>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</si>
  <si>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</si>
  <si>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</si>
  <si>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</si>
  <si>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</si>
  <si>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</si>
  <si>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</si>
  <si>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</si>
  <si>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</si>
  <si>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</si>
  <si>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</si>
  <si>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</si>
  <si>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</si>
  <si>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</si>
  <si>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</si>
  <si>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</si>
  <si>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</si>
  <si>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</si>
  <si>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</si>
  <si>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</si>
  <si>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</si>
  <si>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</si>
  <si>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</si>
  <si>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</si>
  <si>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</si>
  <si>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</si>
  <si>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</si>
  <si>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</si>
  <si>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</si>
  <si>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</si>
  <si>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</si>
  <si>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</si>
  <si>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</si>
  <si>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</si>
  <si>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</si>
  <si>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</si>
  <si>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</si>
  <si>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</si>
  <si>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</si>
  <si>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</si>
  <si>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</si>
  <si>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</si>
  <si>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</si>
  <si>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</si>
  <si>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</si>
  <si>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</si>
  <si>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</si>
  <si>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</si>
  <si>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</si>
  <si>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</si>
  <si>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</si>
  <si>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</si>
  <si>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</si>
  <si>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</si>
  <si>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</si>
  <si>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</si>
  <si>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</si>
  <si>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</si>
  <si>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</si>
  <si>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</si>
  <si>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</si>
  <si>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</si>
  <si>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</si>
  <si>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</si>
  <si>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</si>
  <si>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</si>
  <si>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</si>
  <si>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</si>
  <si>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</si>
  <si>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</si>
  <si>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</si>
  <si>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</si>
  <si>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</si>
  <si>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</si>
  <si>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</si>
  <si>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</si>
  <si>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</si>
  <si>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</si>
  <si>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</si>
  <si>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</si>
  <si>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</si>
  <si>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</si>
  <si>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</si>
  <si>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</si>
  <si>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</si>
  <si>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</si>
  <si>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</si>
  <si>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</si>
  <si>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</si>
  <si>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</si>
  <si>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</si>
  <si>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</si>
  <si>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</si>
  <si>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</si>
  <si>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</si>
  <si>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</si>
  <si>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</si>
  <si>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</si>
  <si>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</si>
  <si>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</si>
  <si>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</si>
  <si>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</si>
  <si>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</si>
  <si>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</si>
  <si>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</si>
  <si>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</si>
  <si>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</si>
  <si>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</si>
  <si>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</si>
  <si>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</si>
  <si>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</si>
  <si>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</si>
  <si>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</si>
  <si>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</si>
  <si>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</si>
  <si>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</si>
  <si>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</si>
  <si>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</si>
  <si>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</si>
  <si>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</si>
  <si>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</si>
  <si>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</si>
  <si>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</si>
  <si>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</si>
  <si>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</si>
  <si>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</si>
  <si>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</si>
  <si>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</si>
  <si>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</si>
  <si>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</si>
  <si>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</si>
  <si>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</si>
  <si>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</si>
  <si>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</si>
  <si>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</si>
  <si>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</si>
  <si>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</si>
  <si>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</si>
  <si>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</si>
  <si>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</si>
  <si>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</si>
  <si>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</si>
  <si>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</si>
  <si>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</si>
  <si>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</si>
  <si>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</si>
  <si>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</si>
  <si>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</si>
  <si>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</si>
  <si>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</si>
  <si>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</si>
  <si>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</si>
  <si>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</si>
  <si>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</si>
  <si>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</si>
  <si>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</si>
  <si>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</si>
  <si>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</si>
  <si>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</si>
  <si>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</si>
  <si>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</si>
  <si>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</si>
  <si>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</si>
  <si>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</si>
  <si>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</si>
  <si>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</si>
  <si>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</si>
  <si>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</si>
  <si>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</si>
  <si>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</si>
  <si>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</si>
  <si>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</si>
  <si>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</si>
  <si>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</si>
  <si>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</si>
  <si>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</si>
  <si>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</si>
  <si>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</si>
  <si>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</si>
  <si>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</si>
  <si>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</si>
  <si>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</si>
  <si>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</si>
  <si>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</si>
  <si>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</si>
  <si>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</si>
  <si>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</si>
  <si>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</si>
  <si>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</si>
  <si>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</si>
  <si>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</si>
  <si>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</si>
  <si>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</si>
  <si>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</si>
  <si>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</si>
  <si>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</si>
  <si>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</si>
  <si>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</si>
  <si>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</si>
  <si>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</si>
  <si>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</si>
  <si>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</si>
  <si>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</si>
  <si>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</si>
  <si>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</si>
  <si>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</si>
  <si>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</si>
  <si>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</si>
  <si>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</si>
  <si>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</si>
  <si>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</si>
  <si>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</si>
  <si>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</si>
  <si>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</si>
  <si>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</si>
  <si>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</si>
  <si>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</si>
  <si>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</si>
  <si>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</si>
  <si>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</si>
  <si>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</si>
  <si>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</si>
  <si>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</si>
  <si>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</si>
  <si>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</si>
  <si>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</si>
  <si>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</si>
  <si>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</si>
  <si>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</si>
  <si>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</si>
  <si>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</si>
  <si>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</si>
  <si>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</si>
  <si>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</si>
  <si>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</si>
  <si>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</si>
  <si>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</si>
  <si>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</si>
  <si>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</si>
  <si>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</si>
  <si>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</si>
  <si>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</si>
  <si>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</si>
  <si>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</si>
  <si>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</si>
  <si>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</si>
  <si>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</si>
  <si>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</si>
  <si>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</si>
  <si>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</si>
  <si>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</si>
  <si>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</si>
  <si>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</si>
  <si>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</si>
  <si>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</si>
  <si>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</si>
  <si>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</si>
  <si>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</si>
  <si>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</si>
  <si>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</si>
  <si>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</si>
  <si>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</si>
  <si>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</si>
  <si>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</si>
  <si>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</si>
  <si>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</si>
  <si>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</si>
  <si>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</si>
  <si>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</si>
  <si>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</si>
  <si>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</si>
  <si>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</si>
  <si>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</si>
  <si>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</si>
  <si>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</si>
  <si>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</si>
  <si>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</si>
  <si>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</si>
  <si>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</si>
  <si>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</si>
  <si>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</si>
  <si>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</si>
  <si>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</si>
  <si>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</si>
  <si>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</si>
  <si>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</si>
  <si>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</si>
  <si>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</si>
  <si>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</si>
  <si>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</si>
  <si>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</si>
  <si>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</si>
  <si>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</si>
  <si>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</si>
  <si>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</si>
  <si>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</si>
  <si>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</si>
  <si>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</si>
  <si>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</si>
  <si>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</si>
  <si>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</si>
  <si>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</si>
  <si>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</si>
  <si>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</si>
  <si>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</si>
  <si>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</si>
  <si>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</si>
  <si>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</si>
  <si>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</si>
  <si>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</si>
  <si>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</si>
  <si>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</si>
  <si>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</si>
  <si>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</si>
  <si>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</si>
  <si>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</si>
  <si>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</si>
  <si>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</si>
  <si>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</si>
  <si>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</si>
  <si>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</si>
  <si>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</si>
  <si>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</si>
  <si>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</si>
  <si>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</si>
  <si>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</si>
  <si>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</si>
  <si>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</si>
  <si>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</si>
  <si>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</si>
  <si>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</si>
  <si>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</si>
  <si>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</si>
  <si>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</si>
  <si>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</si>
  <si>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</si>
  <si>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</si>
  <si>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</si>
  <si>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</si>
  <si>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</si>
  <si>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</si>
  <si>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</si>
  <si>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</si>
  <si>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</si>
  <si>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</si>
  <si>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</si>
  <si>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</si>
  <si>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</si>
  <si>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</si>
  <si>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</si>
  <si>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</si>
  <si>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</si>
  <si>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</si>
  <si>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</si>
  <si>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</si>
  <si>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</si>
  <si>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</si>
  <si>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</si>
  <si>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</si>
  <si>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</si>
  <si>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</si>
  <si>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</si>
  <si>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</si>
  <si>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</si>
  <si>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</si>
  <si>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</si>
  <si>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</si>
  <si>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</si>
  <si>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</si>
  <si>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</si>
  <si>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</si>
  <si>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</si>
  <si>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</si>
  <si>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</si>
  <si>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</si>
  <si>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</si>
  <si>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</si>
  <si>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</si>
  <si>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</si>
  <si>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</si>
  <si>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</si>
  <si>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</si>
  <si>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</si>
  <si>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</si>
  <si>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</si>
  <si>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</si>
  <si>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</si>
  <si>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</si>
  <si>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</si>
  <si>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</si>
  <si>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</si>
  <si>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</si>
  <si>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</si>
  <si>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</si>
  <si>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</si>
  <si>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</si>
  <si>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</si>
  <si>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</si>
  <si>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</si>
  <si>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</si>
  <si>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</si>
  <si>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</si>
  <si>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</si>
  <si>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</si>
  <si>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</si>
  <si>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</si>
  <si>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</si>
  <si>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</si>
  <si>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</si>
  <si>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</si>
  <si>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</si>
  <si>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</si>
  <si>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</si>
  <si>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</si>
  <si>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</si>
  <si>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</si>
  <si>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</si>
  <si>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</si>
  <si>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</si>
  <si>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</si>
  <si>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</si>
  <si>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</si>
  <si>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</si>
  <si>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</si>
  <si>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</si>
  <si>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</si>
  <si>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</si>
  <si>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</si>
  <si>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</si>
  <si>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</si>
  <si>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</si>
  <si>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</si>
  <si>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</si>
  <si>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</si>
  <si>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</si>
  <si>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</si>
  <si>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</si>
  <si>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</si>
  <si>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</si>
  <si>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</si>
  <si>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</si>
  <si>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</si>
  <si>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</si>
  <si>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</si>
  <si>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</si>
  <si>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</si>
  <si>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</si>
  <si>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</si>
  <si>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</si>
  <si>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</si>
  <si>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</si>
  <si>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</si>
  <si>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</si>
  <si>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</si>
  <si>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</si>
  <si>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</si>
  <si>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</si>
  <si>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</si>
  <si>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</si>
  <si>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</si>
  <si>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</si>
  <si>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</si>
  <si>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</si>
  <si>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</si>
  <si>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</si>
  <si>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</si>
  <si>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</si>
  <si>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</si>
  <si>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</si>
  <si>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</si>
  <si>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</si>
  <si>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</si>
  <si>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</si>
  <si>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</si>
  <si>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</si>
  <si>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</si>
  <si>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</si>
  <si>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</si>
  <si>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</si>
  <si>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</si>
  <si>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</si>
  <si>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</si>
  <si>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</si>
  <si>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</si>
  <si>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</si>
  <si>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</si>
  <si>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</si>
  <si>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</si>
  <si>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</si>
  <si>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</si>
  <si>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</si>
  <si>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</si>
  <si>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</si>
  <si>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</si>
  <si>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</si>
  <si>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</si>
  <si>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</si>
  <si>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</si>
  <si>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</si>
  <si>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</si>
  <si>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</si>
  <si>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</si>
  <si>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</si>
  <si>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</si>
  <si>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</si>
  <si>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</si>
  <si>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</si>
  <si>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</si>
  <si>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</si>
  <si>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</si>
  <si>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</si>
  <si>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</si>
  <si>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</si>
  <si>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</si>
  <si>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</si>
  <si>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</si>
  <si>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</si>
  <si>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</si>
  <si>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</si>
  <si>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</si>
  <si>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</si>
  <si>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</si>
  <si>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</si>
  <si>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</si>
  <si>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</si>
  <si>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</si>
  <si>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</si>
  <si>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</si>
  <si>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</si>
  <si>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</si>
  <si>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</si>
  <si>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</si>
  <si>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</si>
  <si>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</si>
  <si>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</si>
  <si>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</si>
  <si>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</si>
  <si>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</si>
  <si>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</si>
  <si>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</si>
  <si>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</si>
  <si>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</si>
  <si>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</si>
  <si>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</si>
  <si>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</si>
  <si>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</si>
  <si>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</si>
  <si>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</si>
  <si>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</si>
  <si>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</si>
  <si>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</si>
  <si>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</si>
  <si>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</si>
  <si>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</si>
  <si>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</si>
  <si>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</si>
  <si>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</si>
  <si>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</si>
  <si>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</si>
  <si>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</si>
  <si>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</si>
  <si>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</si>
  <si>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</si>
  <si>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</si>
  <si>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</si>
  <si>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</si>
  <si>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</si>
  <si>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</si>
  <si>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</si>
  <si>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</si>
  <si>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</si>
  <si>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</si>
  <si>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</si>
  <si>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</si>
  <si>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</si>
  <si>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</si>
  <si>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</si>
  <si>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</si>
  <si>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</si>
  <si>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</si>
  <si>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</si>
  <si>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</si>
  <si>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</si>
  <si>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</si>
  <si>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</si>
  <si>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</si>
  <si>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</si>
  <si>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</si>
  <si>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</si>
  <si>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</si>
  <si>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</si>
  <si>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</si>
  <si>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</si>
  <si>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</si>
  <si>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</si>
  <si>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</si>
  <si>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</si>
  <si>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</si>
  <si>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</si>
  <si>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</si>
  <si>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</si>
  <si>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</si>
  <si>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</si>
  <si>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</si>
  <si>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</si>
  <si>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</si>
  <si>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</si>
  <si>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</si>
  <si>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</si>
  <si>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</si>
  <si>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</si>
  <si>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</si>
  <si>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</si>
  <si>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</si>
  <si>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</si>
  <si>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</si>
  <si>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</si>
  <si>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</si>
  <si>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</si>
  <si>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</si>
  <si>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</si>
  <si>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</si>
  <si>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</si>
  <si>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</si>
  <si>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</si>
  <si>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</si>
  <si>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</si>
  <si>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</si>
  <si>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</si>
  <si>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</si>
  <si>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</si>
  <si>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</si>
  <si>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</si>
  <si>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</si>
  <si>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</si>
  <si>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</si>
  <si>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</si>
  <si>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</si>
  <si>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</si>
  <si>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</si>
  <si>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</si>
  <si>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</si>
  <si>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</si>
  <si>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</si>
  <si>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</si>
  <si>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</si>
  <si>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</si>
  <si>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</si>
  <si>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</si>
  <si>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</si>
  <si>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</si>
  <si>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</si>
  <si>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</si>
  <si>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</si>
  <si>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</si>
  <si>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</si>
  <si>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</si>
  <si>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</si>
  <si>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</si>
  <si>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</si>
  <si>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</si>
  <si>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</si>
  <si>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</si>
  <si>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</si>
  <si>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</si>
  <si>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</si>
  <si>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</si>
  <si>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</si>
  <si>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</si>
  <si>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</si>
  <si>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</si>
  <si>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</si>
  <si>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</si>
  <si>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</si>
  <si>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</si>
  <si>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</si>
  <si>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</si>
  <si>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</si>
  <si>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</si>
  <si>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</si>
  <si>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</si>
  <si>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</si>
  <si>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</si>
  <si>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</si>
  <si>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</si>
  <si>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</si>
  <si>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</si>
  <si>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</si>
  <si>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</si>
  <si>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</si>
  <si>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</si>
  <si>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</si>
  <si>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</si>
  <si>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</si>
  <si>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</si>
  <si>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</si>
  <si>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</si>
  <si>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</si>
  <si>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</si>
  <si>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</si>
  <si>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</si>
  <si>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</si>
  <si>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</si>
  <si>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</si>
  <si>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</si>
  <si>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</si>
  <si>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</si>
  <si>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</si>
  <si>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</si>
  <si>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</si>
  <si>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</si>
  <si>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</si>
  <si>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</si>
  <si>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</si>
  <si>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</si>
  <si>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</si>
  <si>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</si>
  <si>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</si>
  <si>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</si>
  <si>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</si>
  <si>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</si>
  <si>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</si>
  <si>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</si>
  <si>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</si>
  <si>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</si>
  <si>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</si>
  <si>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</si>
  <si>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</si>
  <si>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</si>
  <si>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</si>
  <si>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</si>
  <si>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</si>
  <si>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</si>
  <si>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</si>
  <si>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</si>
  <si>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</si>
  <si>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</si>
  <si>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</si>
  <si>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</si>
  <si>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</si>
  <si>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</si>
  <si>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</si>
  <si>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</si>
  <si>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</si>
  <si>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</si>
  <si>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</si>
  <si>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</si>
  <si>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</si>
  <si>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</si>
  <si>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</si>
  <si>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</si>
  <si>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</si>
  <si>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</si>
  <si>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</si>
  <si>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</si>
  <si>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</si>
  <si>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</si>
  <si>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</si>
  <si>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</si>
  <si>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</si>
  <si>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</si>
  <si>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</si>
  <si>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</si>
  <si>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</si>
  <si>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</si>
  <si>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</si>
  <si>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</si>
  <si>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</si>
  <si>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</si>
  <si>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</si>
  <si>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</si>
  <si>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</si>
  <si>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</si>
  <si>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</si>
  <si>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</si>
  <si>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</si>
  <si>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</si>
  <si>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</si>
  <si>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</si>
  <si>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</si>
  <si>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</si>
  <si>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</si>
  <si>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</si>
  <si>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</si>
  <si>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</si>
  <si>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</si>
  <si>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</si>
  <si>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</si>
  <si>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</si>
  <si>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</si>
  <si>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</si>
  <si>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</si>
  <si>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</si>
  <si>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</si>
  <si>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</si>
  <si>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</si>
  <si>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</si>
  <si>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</si>
  <si>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</si>
  <si>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</si>
  <si>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</si>
  <si>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</si>
  <si>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</si>
  <si>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</si>
  <si>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</si>
  <si>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</si>
  <si>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</si>
  <si>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</si>
  <si>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</si>
  <si>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</si>
  <si>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</si>
  <si>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</si>
  <si>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</si>
  <si>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</si>
  <si>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</si>
  <si>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</si>
  <si>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</si>
  <si>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</si>
  <si>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</si>
  <si>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</si>
  <si>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</si>
  <si>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</si>
  <si>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</si>
  <si>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</si>
  <si>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</si>
  <si>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</si>
  <si>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</si>
  <si>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</si>
  <si>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</si>
  <si>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</si>
  <si>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</si>
  <si>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</si>
  <si>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</si>
  <si>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</si>
  <si>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</si>
  <si>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</si>
  <si>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</si>
  <si>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</si>
  <si>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</si>
  <si>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</si>
  <si>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</si>
  <si>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</si>
  <si>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</si>
  <si>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</si>
  <si>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</si>
  <si>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</si>
  <si>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</si>
  <si>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</si>
  <si>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</si>
  <si>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</si>
  <si>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</si>
  <si>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</si>
  <si>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</si>
  <si>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</si>
  <si>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</si>
  <si>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</si>
  <si>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</si>
  <si>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</si>
  <si>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</si>
  <si>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</si>
  <si>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</si>
  <si>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</si>
  <si>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</si>
  <si>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</si>
  <si>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</si>
  <si>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</si>
  <si>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</si>
  <si>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</si>
  <si>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</si>
  <si>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</si>
  <si>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</si>
  <si>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</si>
  <si>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</si>
  <si>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</si>
  <si>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</si>
  <si>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</si>
  <si>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</si>
  <si>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</si>
  <si>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</si>
  <si>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</si>
  <si>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</si>
  <si>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</si>
  <si>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</si>
  <si>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</si>
  <si>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</si>
  <si>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</si>
  <si>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</si>
  <si>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</si>
  <si>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</si>
  <si>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</si>
  <si>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</si>
  <si>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</si>
  <si>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</si>
  <si>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</si>
  <si>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</si>
  <si>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</si>
  <si>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</si>
  <si>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</si>
  <si>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</si>
  <si>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</si>
  <si>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</si>
  <si>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</si>
  <si>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</si>
  <si>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</si>
  <si>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</si>
  <si>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</si>
  <si>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</si>
  <si>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</si>
  <si>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</si>
  <si>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</si>
  <si>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</si>
  <si>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</si>
  <si>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</si>
  <si>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</si>
  <si>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</si>
  <si>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</si>
  <si>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</si>
  <si>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</si>
  <si>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</si>
  <si>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</si>
  <si>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</si>
  <si>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</si>
  <si>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</si>
  <si>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</si>
  <si>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</si>
  <si>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</si>
  <si>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</si>
  <si>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</si>
  <si>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</si>
  <si>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</si>
  <si>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</si>
  <si>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</si>
  <si>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</si>
  <si>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</si>
  <si>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</si>
  <si>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</si>
  <si>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</si>
  <si>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</si>
  <si>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</si>
  <si>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</si>
  <si>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</si>
  <si>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</si>
  <si>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</si>
  <si>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</si>
  <si>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</si>
  <si>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</si>
  <si>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</si>
  <si>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</si>
  <si>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</si>
  <si>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</si>
  <si>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</si>
  <si>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</si>
  <si>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</si>
  <si>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</si>
  <si>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</si>
  <si>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</si>
  <si>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</si>
  <si>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</si>
  <si>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</si>
  <si>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</si>
  <si>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</si>
  <si>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</si>
  <si>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</si>
  <si>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</si>
  <si>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</si>
  <si>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</si>
  <si>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</si>
  <si>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</si>
  <si>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</si>
  <si>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</si>
  <si>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</si>
  <si>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</si>
  <si>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</si>
  <si>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</si>
  <si>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</si>
  <si>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</si>
  <si>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</si>
  <si>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</si>
  <si>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</si>
  <si>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</si>
  <si>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</si>
  <si>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</si>
  <si>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</si>
  <si>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</si>
  <si>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</si>
  <si>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</si>
  <si>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</si>
  <si>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</si>
  <si>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</si>
  <si>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</si>
  <si>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</si>
  <si>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</si>
  <si>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</si>
  <si>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</si>
  <si>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</si>
  <si>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</si>
  <si>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</si>
  <si>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</si>
  <si>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</si>
  <si>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</si>
  <si>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</si>
  <si>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</si>
  <si>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</si>
  <si>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</si>
  <si>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</si>
  <si>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</si>
  <si>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</si>
  <si>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</si>
  <si>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</si>
  <si>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</si>
  <si>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</si>
  <si>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</si>
  <si>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</si>
  <si>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</si>
  <si>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</si>
  <si>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</si>
  <si>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</si>
  <si>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</si>
  <si>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</si>
  <si>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</si>
  <si>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</si>
  <si>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</si>
  <si>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</si>
  <si>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</si>
  <si>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</si>
  <si>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</si>
  <si>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</si>
  <si>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</si>
  <si>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</si>
  <si>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</si>
  <si>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</si>
  <si>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</si>
  <si>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</si>
  <si>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</si>
  <si>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</si>
  <si>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</si>
  <si>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</si>
  <si>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</si>
  <si>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</si>
  <si>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</si>
  <si>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</si>
  <si>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</si>
  <si>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</si>
  <si>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</si>
  <si>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</si>
  <si>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</si>
  <si>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</si>
  <si>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</si>
  <si>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</si>
  <si>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</si>
  <si>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</si>
  <si>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</si>
  <si>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</si>
  <si>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</si>
  <si>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</si>
  <si>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</si>
  <si>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</si>
  <si>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</si>
  <si>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</si>
  <si>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</si>
  <si>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</si>
  <si>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</si>
  <si>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</si>
  <si>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</si>
  <si>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</si>
  <si>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</si>
  <si>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</si>
  <si>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</si>
  <si>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</si>
  <si>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</si>
  <si>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</si>
  <si>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</si>
  <si>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</si>
  <si>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</si>
  <si>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</si>
  <si>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</si>
  <si>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</si>
  <si>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</si>
  <si>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</si>
  <si>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</si>
  <si>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</si>
  <si>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</si>
  <si>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</si>
  <si>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</si>
  <si>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</si>
  <si>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</si>
  <si>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</si>
  <si>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</si>
  <si>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</si>
  <si>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</si>
  <si>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</si>
  <si>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</si>
  <si>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</si>
  <si>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</si>
  <si>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</si>
  <si>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</si>
  <si>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</si>
  <si>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</si>
  <si>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</si>
  <si>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</si>
  <si>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</si>
  <si>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</si>
  <si>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</si>
  <si>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</si>
  <si>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</si>
  <si>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</si>
  <si>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</si>
  <si>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</si>
  <si>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</si>
  <si>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</si>
  <si>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</si>
  <si>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</si>
  <si>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</si>
  <si>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</si>
  <si>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</si>
  <si>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</si>
  <si>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</si>
  <si>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</si>
  <si>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</si>
  <si>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</si>
  <si>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</si>
  <si>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</si>
  <si>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</si>
  <si>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</si>
  <si>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</si>
  <si>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</si>
  <si>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</si>
  <si>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</si>
  <si>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</si>
  <si>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</si>
  <si>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</si>
  <si>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</si>
  <si>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</si>
  <si>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</si>
  <si>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</si>
  <si>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</si>
  <si>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</si>
  <si>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</si>
  <si>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</si>
  <si>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</si>
  <si>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</si>
  <si>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</si>
  <si>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</si>
  <si>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</si>
  <si>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</si>
  <si>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</si>
  <si>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</si>
  <si>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</si>
  <si>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</si>
  <si>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</si>
  <si>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</si>
  <si>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</si>
  <si>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</si>
  <si>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</si>
  <si>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</si>
  <si>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</si>
  <si>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</si>
  <si>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</si>
  <si>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</si>
  <si>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</si>
  <si>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</si>
  <si>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</si>
  <si>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</si>
  <si>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</si>
  <si>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</si>
  <si>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</si>
  <si>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</si>
  <si>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</si>
  <si>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</si>
  <si>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</si>
  <si>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</si>
  <si>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</si>
  <si>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</si>
  <si>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</si>
  <si>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</si>
  <si>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</si>
  <si>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</si>
  <si>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</si>
  <si>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</si>
  <si>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</si>
  <si>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</si>
  <si>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</si>
  <si>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</si>
  <si>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</si>
  <si>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</si>
  <si>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</si>
  <si>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</si>
  <si>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</si>
  <si>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</si>
  <si>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</si>
  <si>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</si>
  <si>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</si>
  <si>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</si>
  <si>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</si>
  <si>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</si>
  <si>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</si>
  <si>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</si>
  <si>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</si>
  <si>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</si>
  <si>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</si>
  <si>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</si>
  <si>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</si>
  <si>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</si>
  <si>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</si>
  <si>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</si>
  <si>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</si>
  <si>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</si>
  <si>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</si>
  <si>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</si>
  <si>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</si>
  <si>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</si>
  <si>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</si>
  <si>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</si>
  <si>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</si>
  <si>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</si>
  <si>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</si>
  <si>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</si>
  <si>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</si>
  <si>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</si>
  <si>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</si>
  <si>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</si>
  <si>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</si>
  <si>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</si>
  <si>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</si>
  <si>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</si>
  <si>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</si>
  <si>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</si>
  <si>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</si>
  <si>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</si>
  <si>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</si>
  <si>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</si>
  <si>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</si>
  <si>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</si>
  <si>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</si>
  <si>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</si>
  <si>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</si>
  <si>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</si>
  <si>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</si>
  <si>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</si>
  <si>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</si>
  <si>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</si>
  <si>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</si>
  <si>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</si>
  <si>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</si>
  <si>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</si>
  <si>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</si>
  <si>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</si>
  <si>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</si>
  <si>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</si>
  <si>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</si>
  <si>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</si>
  <si>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</si>
  <si>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</si>
  <si>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</si>
  <si>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</si>
  <si>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</si>
  <si>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</si>
  <si>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</si>
  <si>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</si>
  <si>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</si>
  <si>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</si>
  <si>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</si>
  <si>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</si>
  <si>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</si>
  <si>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</si>
  <si>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</si>
  <si>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</si>
  <si>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</si>
  <si>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</si>
  <si>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</si>
  <si>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</si>
  <si>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</si>
  <si>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</si>
  <si>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</si>
  <si>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</si>
  <si>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</si>
  <si>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</si>
  <si>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</si>
  <si>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</si>
  <si>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</si>
  <si>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</si>
  <si>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</si>
  <si>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</si>
  <si>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</si>
  <si>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</si>
  <si>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</si>
  <si>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</si>
  <si>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</si>
  <si>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</si>
  <si>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</si>
  <si>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</si>
  <si>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</si>
  <si>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</si>
  <si>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</si>
  <si>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</si>
  <si>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</si>
  <si>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</si>
  <si>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</si>
  <si>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</si>
  <si>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</si>
  <si>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</si>
  <si>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</si>
  <si>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</si>
  <si>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</si>
  <si>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</si>
  <si>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</si>
  <si>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</si>
  <si>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</si>
  <si>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</si>
  <si>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</si>
  <si>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</si>
  <si>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</si>
  <si>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</si>
  <si>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</si>
  <si>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</si>
  <si>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</si>
  <si>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</si>
  <si>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</si>
  <si>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</si>
  <si>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</si>
  <si>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</si>
  <si>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</si>
  <si>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</si>
  <si>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</si>
  <si>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</si>
  <si>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</si>
  <si>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</si>
  <si>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</si>
  <si>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</si>
  <si>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</si>
  <si>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</si>
  <si>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</si>
  <si>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</si>
  <si>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</si>
  <si>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</si>
  <si>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</si>
  <si>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</si>
  <si>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</si>
  <si>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</si>
  <si>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</si>
  <si>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</si>
  <si>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</si>
  <si>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</si>
  <si>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</si>
  <si>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</si>
  <si>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</si>
  <si>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</si>
  <si>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</si>
  <si>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</si>
  <si>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</si>
  <si>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</si>
  <si>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</si>
  <si>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</si>
  <si>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</si>
  <si>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</si>
  <si>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</si>
  <si>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</si>
  <si>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</si>
  <si>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</si>
  <si>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</si>
  <si>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</si>
  <si>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</si>
  <si>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</si>
  <si>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</si>
  <si>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</si>
  <si>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</si>
  <si>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</si>
  <si>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</si>
  <si>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</si>
  <si>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</si>
  <si>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</si>
  <si>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</si>
  <si>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</si>
  <si>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</si>
  <si>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</si>
  <si>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</si>
  <si>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</si>
  <si>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</si>
  <si>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</si>
  <si>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</si>
  <si>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</si>
  <si>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</si>
  <si>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</si>
  <si>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</si>
  <si>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</si>
  <si>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</si>
  <si>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</si>
  <si>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</si>
  <si>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</si>
  <si>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</si>
  <si>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</si>
  <si>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</si>
  <si>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</si>
  <si>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</si>
  <si>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</si>
  <si>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</si>
  <si>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</si>
  <si>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</si>
  <si>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</si>
  <si>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</si>
  <si>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</si>
  <si>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</si>
  <si>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</si>
  <si>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</si>
  <si>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</si>
  <si>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</si>
  <si>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</si>
  <si>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</si>
  <si>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</si>
  <si>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</si>
  <si>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</si>
  <si>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</si>
  <si>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</si>
  <si>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</si>
  <si>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</si>
  <si>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</si>
  <si>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</si>
  <si>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</si>
  <si>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</si>
  <si>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</si>
  <si>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</si>
  <si>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</si>
  <si>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</si>
  <si>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</si>
  <si>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</si>
  <si>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</si>
  <si>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</si>
  <si>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</si>
  <si>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</si>
  <si>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</si>
  <si>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</si>
  <si>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</si>
  <si>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</si>
  <si>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</si>
  <si>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</si>
  <si>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</si>
  <si>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</si>
  <si>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</si>
  <si>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</si>
  <si>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</si>
  <si>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</si>
  <si>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</si>
  <si>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</si>
  <si>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</si>
  <si>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</si>
  <si>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</si>
  <si>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</si>
  <si>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</si>
  <si>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</si>
  <si>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</si>
  <si>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</si>
  <si>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</si>
  <si>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</si>
  <si>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</si>
  <si>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</si>
  <si>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</si>
  <si>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</si>
  <si>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</si>
  <si>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</si>
  <si>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</si>
  <si>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</si>
  <si>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</si>
  <si>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</si>
  <si>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</si>
  <si>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</si>
  <si>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</si>
  <si>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</si>
  <si>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</si>
  <si>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</si>
  <si>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</si>
  <si>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</si>
  <si>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</si>
  <si>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</si>
  <si>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</si>
  <si>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</si>
  <si>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</si>
  <si>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</si>
  <si>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</si>
  <si>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</si>
  <si>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</si>
  <si>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</si>
  <si>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</si>
  <si>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</si>
  <si>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</si>
  <si>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</si>
  <si>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</si>
  <si>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</si>
  <si>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</si>
  <si>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</si>
  <si>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</si>
  <si>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</si>
  <si>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</si>
  <si>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</si>
  <si>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</si>
  <si>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</si>
  <si>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</si>
  <si>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</si>
  <si>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</si>
  <si>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</si>
  <si>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</si>
  <si>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</si>
  <si>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</si>
  <si>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</si>
  <si>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</si>
  <si>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</si>
  <si>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</si>
  <si>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</si>
  <si>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</si>
  <si>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</si>
  <si>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</si>
  <si>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</si>
  <si>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</si>
  <si>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</si>
  <si>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</si>
  <si>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</si>
  <si>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</si>
  <si>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</si>
  <si>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</si>
  <si>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</si>
  <si>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</si>
  <si>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</si>
  <si>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</si>
  <si>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</si>
  <si>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</si>
  <si>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</si>
  <si>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</si>
  <si>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</si>
  <si>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</si>
  <si>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</si>
  <si>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</si>
  <si>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</si>
  <si>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</si>
  <si>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</si>
  <si>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</si>
  <si>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</si>
  <si>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</si>
  <si>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</si>
  <si>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</si>
  <si>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</si>
  <si>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</si>
  <si>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</si>
  <si>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</si>
  <si>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</si>
  <si>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</si>
  <si>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</si>
  <si>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</si>
  <si>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</si>
  <si>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</si>
  <si>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</si>
  <si>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</si>
  <si>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</si>
  <si>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</si>
  <si>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</si>
  <si>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</si>
  <si>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</si>
  <si>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</si>
  <si>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</si>
  <si>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</si>
  <si>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</si>
  <si>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</si>
  <si>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</si>
  <si>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</si>
  <si>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</si>
  <si>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</si>
  <si>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</si>
  <si>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</si>
  <si>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</si>
  <si>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</si>
  <si>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</si>
  <si>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</si>
  <si>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</si>
  <si>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</si>
  <si>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</si>
  <si>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</si>
  <si>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</si>
  <si>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</si>
  <si>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</si>
  <si>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</si>
  <si>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</si>
  <si>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</si>
  <si>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</si>
  <si>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</si>
  <si>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</si>
  <si>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</si>
  <si>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</si>
  <si>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</si>
  <si>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</si>
  <si>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</si>
  <si>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</si>
  <si>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</si>
  <si>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</si>
  <si>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</si>
  <si>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</si>
  <si>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</si>
  <si>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</si>
  <si>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</si>
  <si>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</si>
  <si>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</si>
  <si>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</si>
  <si>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</si>
  <si>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</si>
  <si>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</si>
  <si>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</si>
  <si>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</si>
  <si>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</si>
  <si>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</si>
  <si>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</si>
  <si>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</si>
  <si>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</si>
  <si>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</si>
  <si>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</si>
  <si>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</si>
  <si>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</si>
  <si>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</si>
  <si>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</si>
  <si>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</si>
  <si>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</si>
  <si>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</si>
  <si>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</si>
  <si>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</si>
  <si>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</si>
  <si>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</si>
  <si>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</si>
  <si>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</si>
  <si>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</si>
  <si>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</si>
  <si>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</si>
  <si>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</si>
  <si>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</si>
  <si>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</si>
  <si>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</si>
  <si>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</si>
  <si>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</si>
  <si>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</si>
  <si>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</si>
  <si>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</si>
  <si>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</si>
  <si>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</si>
  <si>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</si>
  <si>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</si>
  <si>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</si>
  <si>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</si>
  <si>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</si>
  <si>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</si>
  <si>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</si>
  <si>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</si>
  <si>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</si>
  <si>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</si>
  <si>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</si>
  <si>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</si>
  <si>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</si>
  <si>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</si>
  <si>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</si>
  <si>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</si>
  <si>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</si>
  <si>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</si>
  <si>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</si>
  <si>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</si>
  <si>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</si>
  <si>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</si>
  <si>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</si>
  <si>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</si>
  <si>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</si>
  <si>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</si>
  <si>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</si>
  <si>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</si>
  <si>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</si>
  <si>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</si>
  <si>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</si>
  <si>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</si>
  <si>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</si>
  <si>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</si>
  <si>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</si>
  <si>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</si>
  <si>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</si>
  <si>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</si>
  <si>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</si>
  <si>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</si>
  <si>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</si>
  <si>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</si>
  <si>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</si>
  <si>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</si>
  <si>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</si>
  <si>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</si>
  <si>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</si>
  <si>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</si>
  <si>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</si>
  <si>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</si>
  <si>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</si>
  <si>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</si>
  <si>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</si>
  <si>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</si>
  <si>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</si>
  <si>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</si>
  <si>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</si>
  <si>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</si>
  <si>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</si>
  <si>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</si>
  <si>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</si>
  <si>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</si>
  <si>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</si>
  <si>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</si>
  <si>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</si>
  <si>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</si>
  <si>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</si>
  <si>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</si>
  <si>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</si>
  <si>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</si>
  <si>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</si>
  <si>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</si>
  <si>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</si>
  <si>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</si>
  <si>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</si>
  <si>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</si>
  <si>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</si>
  <si>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</si>
  <si>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</si>
  <si>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</si>
  <si>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</si>
  <si>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</si>
  <si>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</si>
  <si>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</si>
  <si>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</si>
  <si>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</si>
  <si>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</si>
  <si>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</si>
  <si>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</si>
  <si>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</si>
  <si>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</si>
  <si>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</si>
  <si>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</si>
  <si>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</si>
  <si>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</si>
  <si>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</si>
  <si>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</si>
  <si>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</si>
  <si>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</si>
  <si>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</si>
  <si>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</si>
  <si>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</si>
  <si>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</si>
  <si>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</si>
  <si>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</si>
  <si>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</si>
  <si>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</si>
  <si>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</si>
  <si>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</si>
  <si>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</si>
  <si>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</si>
  <si>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</si>
  <si>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</si>
  <si>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</si>
  <si>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</si>
  <si>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</si>
  <si>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</si>
  <si>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</si>
  <si>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</si>
  <si>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</si>
  <si>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</si>
  <si>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</si>
  <si>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</si>
  <si>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</si>
  <si>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</si>
  <si>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</si>
  <si>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</si>
  <si>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</si>
  <si>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</si>
  <si>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</si>
  <si>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</si>
  <si>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</si>
  <si>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</si>
  <si>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</si>
  <si>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</si>
  <si>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</si>
  <si>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</si>
  <si>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</si>
  <si>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</si>
  <si>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</si>
  <si>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</si>
  <si>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</si>
  <si>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</si>
  <si>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</si>
  <si>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</si>
  <si>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</si>
  <si>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</si>
  <si>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</si>
  <si>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</si>
  <si>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</si>
  <si>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</si>
  <si>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</si>
  <si>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</si>
  <si>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</si>
  <si>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</si>
  <si>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</si>
  <si>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</si>
  <si>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</si>
  <si>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</si>
  <si>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</si>
  <si>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</si>
  <si>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</si>
  <si>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</si>
  <si>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</si>
  <si>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</si>
  <si>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</si>
  <si>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</si>
  <si>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</si>
  <si>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</si>
  <si>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</si>
  <si>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</si>
  <si>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</si>
  <si>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</si>
  <si>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</si>
  <si>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</si>
  <si>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</si>
  <si>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</si>
  <si>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</si>
  <si>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</si>
  <si>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</si>
  <si>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</si>
  <si>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</si>
  <si>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</si>
  <si>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</si>
  <si>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</si>
  <si>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</si>
  <si>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</si>
  <si>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</si>
  <si>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</si>
  <si>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</si>
  <si>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</si>
  <si>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</si>
  <si>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</si>
  <si>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</si>
  <si>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</si>
  <si>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</si>
  <si>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</si>
  <si>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</si>
  <si>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</si>
  <si>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</si>
  <si>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</si>
  <si>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</si>
  <si>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</si>
  <si>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</si>
  <si>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</si>
  <si>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</si>
  <si>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</si>
  <si>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</si>
  <si>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</si>
  <si>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</si>
  <si>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</si>
  <si>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</si>
  <si>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</si>
  <si>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</si>
  <si>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</si>
  <si>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</si>
  <si>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</si>
  <si>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</si>
  <si>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</si>
  <si>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</si>
  <si>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</si>
  <si>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</si>
  <si>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</si>
  <si>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</si>
  <si>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</si>
  <si>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</si>
  <si>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</si>
  <si>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</si>
  <si>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</si>
  <si>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</si>
  <si>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</si>
  <si>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</si>
  <si>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</si>
  <si>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</si>
  <si>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</si>
  <si>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</si>
  <si>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</si>
  <si>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</si>
  <si>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</si>
  <si>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</si>
  <si>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</si>
  <si>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</si>
  <si>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</si>
  <si>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</si>
  <si>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</si>
  <si>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</si>
  <si>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</si>
  <si>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</si>
  <si>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</si>
  <si>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</si>
  <si>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</si>
  <si>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</si>
  <si>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</si>
  <si>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</si>
  <si>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</si>
  <si>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</si>
  <si>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</si>
  <si>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</si>
  <si>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</si>
  <si>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</si>
  <si>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</si>
  <si>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</si>
  <si>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</si>
  <si>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</si>
  <si>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</si>
  <si>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</si>
  <si>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</si>
  <si>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</si>
  <si>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</si>
  <si>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</si>
  <si>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</si>
  <si>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</si>
  <si>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</si>
  <si>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</si>
  <si>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</si>
  <si>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</si>
  <si>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</si>
  <si>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</si>
  <si>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</si>
  <si>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</si>
  <si>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</si>
  <si>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</si>
  <si>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</si>
  <si>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</si>
  <si>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</si>
  <si>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</si>
  <si>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</si>
  <si>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</si>
  <si>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</si>
  <si>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</si>
  <si>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</si>
  <si>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</si>
  <si>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</si>
  <si>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</si>
  <si>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</si>
  <si>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</si>
  <si>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</si>
  <si>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</si>
  <si>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</si>
  <si>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</si>
  <si>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</si>
  <si>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</si>
  <si>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</si>
  <si>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</si>
  <si>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</si>
  <si>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</si>
  <si>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</si>
  <si>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</si>
  <si>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</si>
  <si>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</si>
  <si>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</si>
  <si>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</si>
  <si>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</si>
  <si>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</si>
  <si>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</si>
  <si>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</si>
  <si>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</si>
  <si>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</si>
  <si>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</si>
  <si>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</si>
  <si>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</si>
  <si>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</si>
  <si>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</si>
  <si>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</si>
  <si>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</si>
  <si>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</si>
  <si>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</si>
  <si>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</si>
  <si>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</si>
  <si>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</si>
  <si>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</si>
  <si>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</si>
  <si>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</si>
  <si>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</si>
  <si>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</si>
  <si>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</si>
  <si>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</si>
  <si>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</si>
  <si>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</si>
  <si>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</si>
  <si>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</si>
  <si>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</si>
  <si>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</si>
  <si>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</si>
  <si>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</si>
  <si>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</si>
  <si>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</si>
  <si>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</si>
  <si>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</si>
  <si>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</si>
  <si>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</si>
  <si>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</si>
  <si>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</si>
  <si>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</si>
  <si>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</si>
  <si>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</si>
  <si>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</si>
  <si>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</si>
  <si>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</si>
  <si>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</si>
  <si>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</si>
  <si>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</si>
  <si>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</si>
  <si>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</si>
  <si>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</si>
  <si>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</si>
  <si>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</si>
  <si>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</si>
  <si>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</si>
  <si>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</si>
  <si>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</si>
  <si>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</si>
  <si>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</si>
  <si>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</si>
  <si>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</si>
  <si>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</si>
  <si>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</si>
  <si>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</si>
  <si>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</si>
  <si>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</si>
  <si>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</si>
  <si>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</si>
  <si>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</si>
  <si>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</si>
  <si>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</si>
  <si>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</si>
  <si>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</si>
  <si>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</si>
  <si>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</si>
  <si>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</si>
  <si>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</si>
  <si>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</si>
  <si>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</si>
  <si>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</si>
  <si>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</si>
  <si>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</si>
  <si>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</si>
  <si>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</si>
  <si>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</si>
  <si>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</si>
  <si>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</si>
  <si>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</si>
  <si>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</si>
  <si>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</si>
  <si>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</si>
  <si>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</si>
  <si>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</si>
  <si>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</si>
  <si>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</si>
  <si>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</si>
  <si>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</si>
  <si>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</si>
  <si>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</si>
  <si>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</si>
  <si>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</si>
  <si>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</si>
  <si>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</si>
  <si>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</si>
  <si>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</si>
  <si>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</si>
  <si>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</si>
  <si>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</si>
  <si>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</si>
  <si>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</si>
  <si>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</si>
  <si>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</si>
  <si>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</si>
  <si>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</si>
  <si>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</si>
  <si>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</si>
  <si>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</si>
  <si>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</si>
  <si>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</si>
  <si>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</si>
  <si>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</si>
  <si>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</si>
  <si>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</si>
  <si>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</si>
  <si>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</si>
  <si>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</si>
  <si>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</si>
  <si>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</si>
  <si>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</si>
  <si>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</si>
  <si>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</si>
  <si>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</si>
  <si>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</si>
  <si>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</si>
  <si>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</si>
  <si>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</si>
  <si>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</si>
  <si>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</si>
  <si>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</si>
  <si>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</si>
  <si>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</si>
  <si>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</si>
  <si>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</si>
  <si>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</si>
  <si>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</si>
  <si>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</si>
  <si>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</si>
  <si>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</si>
  <si>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</si>
  <si>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</si>
  <si>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</si>
  <si>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</si>
  <si>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</si>
  <si>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</si>
  <si>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</si>
  <si>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</si>
  <si>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</si>
  <si>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</si>
  <si>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</si>
  <si>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</si>
  <si>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</si>
  <si>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</si>
  <si>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</si>
  <si>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</si>
  <si>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</si>
  <si>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</si>
  <si>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</si>
  <si>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</si>
  <si>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</si>
  <si>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</si>
  <si>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</si>
  <si>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</si>
  <si>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</si>
  <si>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</si>
  <si>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</si>
  <si>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</si>
  <si>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</si>
  <si>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</si>
  <si>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</si>
  <si>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</si>
  <si>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</si>
  <si>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</si>
  <si>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</si>
  <si>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</si>
  <si>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</si>
  <si>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</si>
  <si>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</si>
  <si>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</si>
  <si>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</si>
  <si>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</si>
  <si>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</si>
  <si>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</si>
  <si>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</si>
  <si>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</si>
  <si>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</si>
  <si>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</si>
  <si>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</si>
  <si>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</si>
  <si>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</si>
  <si>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</si>
  <si>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</si>
  <si>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</si>
  <si>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</si>
  <si>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</si>
  <si>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</si>
  <si>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</si>
  <si>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</si>
  <si>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</si>
  <si>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</si>
  <si>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</si>
  <si>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</si>
  <si>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</si>
  <si>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</si>
  <si>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</si>
  <si>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</si>
  <si>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</si>
  <si>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</si>
  <si>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</si>
  <si>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</si>
  <si>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</si>
  <si>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</si>
  <si>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</si>
  <si>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</si>
  <si>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</si>
  <si>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</si>
  <si>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</si>
  <si>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</si>
  <si>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</si>
  <si>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</si>
  <si>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</si>
  <si>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</si>
  <si>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</si>
  <si>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</si>
  <si>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</si>
  <si>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</si>
  <si>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</si>
  <si>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</si>
  <si>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</si>
  <si>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</si>
  <si>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</si>
  <si>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</si>
  <si>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</si>
  <si>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</si>
  <si>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</si>
  <si>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</si>
  <si>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</si>
  <si>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</si>
  <si>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</si>
  <si>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</si>
  <si>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</si>
  <si>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</si>
  <si>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</si>
  <si>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</si>
  <si>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</si>
  <si>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</si>
  <si>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</si>
  <si>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</si>
  <si>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</si>
  <si>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</si>
  <si>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</si>
  <si>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</si>
  <si>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</si>
  <si>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</si>
  <si>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</si>
  <si>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</si>
  <si>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</si>
  <si>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</si>
  <si>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</si>
  <si>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</si>
  <si>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</si>
  <si>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</si>
  <si>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</si>
  <si>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</si>
  <si>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</si>
  <si>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</si>
  <si>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</si>
  <si>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</si>
  <si>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</si>
  <si>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</si>
  <si>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</si>
  <si>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</si>
  <si>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</si>
  <si>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</si>
  <si>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</si>
  <si>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</si>
  <si>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</si>
  <si>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</si>
  <si>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</si>
  <si>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</si>
  <si>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</si>
  <si>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</si>
  <si>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</si>
  <si>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</si>
  <si>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</si>
  <si>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</si>
  <si>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</si>
  <si>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</si>
  <si>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</si>
  <si>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</si>
  <si>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</si>
  <si>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</si>
  <si>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</si>
  <si>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</si>
  <si>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</si>
  <si>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</si>
  <si>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</si>
  <si>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</si>
  <si>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</si>
  <si>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</si>
  <si>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</si>
  <si>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</si>
  <si>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</si>
  <si>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</si>
  <si>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</si>
  <si>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</si>
  <si>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</si>
  <si>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</si>
  <si>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</si>
  <si>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</si>
  <si>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</si>
  <si>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</si>
  <si>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</si>
  <si>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</si>
  <si>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</si>
  <si>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</si>
  <si>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</si>
  <si>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</si>
  <si>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</si>
  <si>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</si>
  <si>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</si>
  <si>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</si>
  <si>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</si>
  <si>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</si>
  <si>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</si>
  <si>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</si>
  <si>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</si>
  <si>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</si>
  <si>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</si>
  <si>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</si>
  <si>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</si>
  <si>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</si>
  <si>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</si>
  <si>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</si>
  <si>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</si>
  <si>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</si>
  <si>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</si>
  <si>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</si>
  <si>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</si>
  <si>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</si>
  <si>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</si>
  <si>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</si>
  <si>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</si>
  <si>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</si>
  <si>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</si>
  <si>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</si>
  <si>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</si>
  <si>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</si>
  <si>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</si>
  <si>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</si>
  <si>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</si>
  <si>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</si>
  <si>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</si>
  <si>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</si>
  <si>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</si>
  <si>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</si>
  <si>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</si>
  <si>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</si>
  <si>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</si>
  <si>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</si>
  <si>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</si>
  <si>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</si>
  <si>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</si>
  <si>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</si>
  <si>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</si>
  <si>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</si>
  <si>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</si>
  <si>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</si>
  <si>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</si>
  <si>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</si>
  <si>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</si>
  <si>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</si>
  <si>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</si>
  <si>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</si>
  <si>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</si>
  <si>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</si>
  <si>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</si>
  <si>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</si>
  <si>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</si>
  <si>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</si>
  <si>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</si>
  <si>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</si>
  <si>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</si>
  <si>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</si>
  <si>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</si>
  <si>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</si>
  <si>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</si>
  <si>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</si>
  <si>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</si>
  <si>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</si>
  <si>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</si>
  <si>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</si>
  <si>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</si>
  <si>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</si>
  <si>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</si>
  <si>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</si>
  <si>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</si>
  <si>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</si>
  <si>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</si>
  <si>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</si>
  <si>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</si>
  <si>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</si>
  <si>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</si>
  <si>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</si>
  <si>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</si>
  <si>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</si>
  <si>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</si>
  <si>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</si>
  <si>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</si>
  <si>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</si>
  <si>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</si>
  <si>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</si>
  <si>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</si>
  <si>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</si>
  <si>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</si>
  <si>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</si>
  <si>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</si>
  <si>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</si>
  <si>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</si>
  <si>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</si>
  <si>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</si>
  <si>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</si>
  <si>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</si>
  <si>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</si>
  <si>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</si>
  <si>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</si>
  <si>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</si>
  <si>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</si>
  <si>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</si>
  <si>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</si>
  <si>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</si>
  <si>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</si>
  <si>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</si>
  <si>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</si>
  <si>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</si>
  <si>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</si>
  <si>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</si>
  <si>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</si>
  <si>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</si>
  <si>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</si>
  <si>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</si>
  <si>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</si>
  <si>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</si>
  <si>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</si>
  <si>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</si>
  <si>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</si>
  <si>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</si>
  <si>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</si>
  <si>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</si>
  <si>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</si>
  <si>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</si>
  <si>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</si>
  <si>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</si>
  <si>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</si>
  <si>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</si>
  <si>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</si>
  <si>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</si>
  <si>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</si>
  <si>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</si>
  <si>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</si>
  <si>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</si>
  <si>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</si>
  <si>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</si>
  <si>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</si>
  <si>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</si>
  <si>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</si>
  <si>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</si>
  <si>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</si>
  <si>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</si>
  <si>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</si>
  <si>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</si>
  <si>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</si>
  <si>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</si>
  <si>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</si>
  <si>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</si>
  <si>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</si>
  <si>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</si>
  <si>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</si>
  <si>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</si>
  <si>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</si>
  <si>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</si>
  <si>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</si>
  <si>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</si>
  <si>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</si>
  <si>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</si>
  <si>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</si>
  <si>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</si>
  <si>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</si>
  <si>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</si>
  <si>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</si>
  <si>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</si>
  <si>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</si>
  <si>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</si>
  <si>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</si>
  <si>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</si>
  <si>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</si>
  <si>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</si>
  <si>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</si>
  <si>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</si>
  <si>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</si>
  <si>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</si>
  <si>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</si>
  <si>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</si>
  <si>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</si>
  <si>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</si>
  <si>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</si>
  <si>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</si>
  <si>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</si>
  <si>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</si>
  <si>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</si>
  <si>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</si>
  <si>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</si>
  <si>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</si>
  <si>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</si>
  <si>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</si>
  <si>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</si>
  <si>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</si>
  <si>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</si>
  <si>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</si>
  <si>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</si>
  <si>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</si>
  <si>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</si>
  <si>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</si>
  <si>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</si>
  <si>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</si>
  <si>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</si>
  <si>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</si>
  <si>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</si>
  <si>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</si>
  <si>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</si>
  <si>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</si>
  <si>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</si>
  <si>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</si>
  <si>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</si>
  <si>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</si>
  <si>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</si>
  <si>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</si>
  <si>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</si>
  <si>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</si>
  <si>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</si>
  <si>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</si>
  <si>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</si>
  <si>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</si>
  <si>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</si>
  <si>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</si>
  <si>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</si>
  <si>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</si>
  <si>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</si>
  <si>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</si>
  <si>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</si>
  <si>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</si>
  <si>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</si>
  <si>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</si>
  <si>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</si>
  <si>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</si>
  <si>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</si>
  <si>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</si>
  <si>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</si>
  <si>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</si>
  <si>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</si>
  <si>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</si>
  <si>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</si>
  <si>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</si>
  <si>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</si>
  <si>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</si>
  <si>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</si>
  <si>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</si>
  <si>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</si>
  <si>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</si>
  <si>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</si>
  <si>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</si>
  <si>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</si>
  <si>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</si>
  <si>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</si>
  <si>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</si>
  <si>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</si>
  <si>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</si>
  <si>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</si>
  <si>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</si>
  <si>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</si>
  <si>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</si>
  <si>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</si>
  <si>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</si>
  <si>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</si>
  <si>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</si>
  <si>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</si>
  <si>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</si>
  <si>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</si>
  <si>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</si>
  <si>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</si>
  <si>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</si>
  <si>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</si>
  <si>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</si>
  <si>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</si>
  <si>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</si>
  <si>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</si>
  <si>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</si>
  <si>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</si>
  <si>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</si>
  <si>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</si>
  <si>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</si>
  <si>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</si>
  <si>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</si>
  <si>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</si>
  <si>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</si>
  <si>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</si>
  <si>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</si>
  <si>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</si>
  <si>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</si>
  <si>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</si>
  <si>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</si>
  <si>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</si>
  <si>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</si>
  <si>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</si>
  <si>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</si>
  <si>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</si>
  <si>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</si>
  <si>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</si>
  <si>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</si>
  <si>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</si>
  <si>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</si>
  <si>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</si>
  <si>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</si>
  <si>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</si>
  <si>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</si>
  <si>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</si>
  <si>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</si>
  <si>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</si>
  <si>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</si>
  <si>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</si>
  <si>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</si>
  <si>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</si>
  <si>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</si>
  <si>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</si>
  <si>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</si>
  <si>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</si>
  <si>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</si>
  <si>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</si>
  <si>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</si>
  <si>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</si>
  <si>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</si>
  <si>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</si>
  <si>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</si>
  <si>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</si>
  <si>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</si>
  <si>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</si>
  <si>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</si>
  <si>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</si>
  <si>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</si>
  <si>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</si>
  <si>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</si>
  <si>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</si>
  <si>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</si>
  <si>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</si>
  <si>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</si>
  <si>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</si>
  <si>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</si>
  <si>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</si>
  <si>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</si>
  <si>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</si>
  <si>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</si>
  <si>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</si>
  <si>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</si>
  <si>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</si>
  <si>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</si>
  <si>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</si>
  <si>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</si>
  <si>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</si>
  <si>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</si>
  <si>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</si>
  <si>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</si>
  <si>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</si>
  <si>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</si>
  <si>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</si>
  <si>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</si>
  <si>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</si>
  <si>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</si>
  <si>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</si>
  <si>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</si>
  <si>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</si>
  <si>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</si>
  <si>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</si>
  <si>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</si>
  <si>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</si>
  <si>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</si>
  <si>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</si>
  <si>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</si>
  <si>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</si>
  <si>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</si>
  <si>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</si>
  <si>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</si>
  <si>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</si>
  <si>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</si>
  <si>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</si>
  <si>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</si>
  <si>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</si>
  <si>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</si>
  <si>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</si>
  <si>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</si>
  <si>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</si>
  <si>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</si>
  <si>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</si>
  <si>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</si>
  <si>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</si>
  <si>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</si>
  <si>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</si>
  <si>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</si>
  <si>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</si>
  <si>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</si>
  <si>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</si>
  <si>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</si>
  <si>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</si>
  <si>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</si>
  <si>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</si>
  <si>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</si>
  <si>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</si>
  <si>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</si>
  <si>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</si>
  <si>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</si>
  <si>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</si>
  <si>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</si>
  <si>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</si>
  <si>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</si>
  <si>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</si>
  <si>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</si>
  <si>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</si>
  <si>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</si>
  <si>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</si>
  <si>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</si>
  <si>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</si>
  <si>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</si>
  <si>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</si>
  <si>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</si>
  <si>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</si>
  <si>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</si>
  <si>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</si>
  <si>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</si>
  <si>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</si>
  <si>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</si>
  <si>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</si>
  <si>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</si>
  <si>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</si>
  <si>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</si>
  <si>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</si>
  <si>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</si>
  <si>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</si>
  <si>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</si>
  <si>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</si>
  <si>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</si>
  <si>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</si>
  <si>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</si>
  <si>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</si>
  <si>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</si>
  <si>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</si>
  <si>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</si>
  <si>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</si>
  <si>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</si>
  <si>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</si>
  <si>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</si>
  <si>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</si>
  <si>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</si>
  <si>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</si>
  <si>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</si>
  <si>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</si>
  <si>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</si>
  <si>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</si>
  <si>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</si>
  <si>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</si>
  <si>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</si>
  <si>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</si>
  <si>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</si>
  <si>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</si>
  <si>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</si>
  <si>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</si>
  <si>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</si>
  <si>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</si>
  <si>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</si>
  <si>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</si>
  <si>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</si>
  <si>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</si>
  <si>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</si>
  <si>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</si>
  <si>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</si>
  <si>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</si>
  <si>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</si>
  <si>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</si>
  <si>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</si>
  <si>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</si>
  <si>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</si>
  <si>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</si>
  <si>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</si>
  <si>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</si>
  <si>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</si>
  <si>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</si>
  <si>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</si>
  <si>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</si>
  <si>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</si>
  <si>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</si>
  <si>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</si>
  <si>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</si>
  <si>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</si>
  <si>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</si>
  <si>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</si>
  <si>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</si>
  <si>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</si>
  <si>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</si>
  <si>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</si>
  <si>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</si>
  <si>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</si>
  <si>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</si>
  <si>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</si>
  <si>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</si>
  <si>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</si>
  <si>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</si>
  <si>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</si>
  <si>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</si>
  <si>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</si>
  <si>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</si>
  <si>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</si>
  <si>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</si>
  <si>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</si>
  <si>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</si>
  <si>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</si>
  <si>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</si>
  <si>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</si>
  <si>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</si>
  <si>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</si>
  <si>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</si>
  <si>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</si>
  <si>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</si>
  <si>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</si>
  <si>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</si>
  <si>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</si>
  <si>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</si>
  <si>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</si>
  <si>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</si>
  <si>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</si>
  <si>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</si>
  <si>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</si>
  <si>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</si>
  <si>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</si>
  <si>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</si>
  <si>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</si>
  <si>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</si>
  <si>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</si>
  <si>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</si>
  <si>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</si>
  <si>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</si>
  <si>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</si>
  <si>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</si>
  <si>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</si>
  <si>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</si>
  <si>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</si>
  <si>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</si>
  <si>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</si>
  <si>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</si>
  <si>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</si>
  <si>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</si>
  <si>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</si>
  <si>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</si>
  <si>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</si>
  <si>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</si>
  <si>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</si>
  <si>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</si>
  <si>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</si>
  <si>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</si>
  <si>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</si>
  <si>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</si>
  <si>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</si>
  <si>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</si>
  <si>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</si>
  <si>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</si>
  <si>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</si>
  <si>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</si>
  <si>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</si>
  <si>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</si>
  <si>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</si>
  <si>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</si>
  <si>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</si>
  <si>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</si>
  <si>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</si>
  <si>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</si>
  <si>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</si>
  <si>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</si>
  <si>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</si>
  <si>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</si>
  <si>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</si>
  <si>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</si>
  <si>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</si>
  <si>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</si>
  <si>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</si>
  <si>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</si>
  <si>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</si>
  <si>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</si>
  <si>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</si>
  <si>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</si>
  <si>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</si>
  <si>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</si>
  <si>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</si>
  <si>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</si>
  <si>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</si>
  <si>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</si>
  <si>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</si>
  <si>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</si>
  <si>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</si>
  <si>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</si>
  <si>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</si>
  <si>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</si>
  <si>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</si>
  <si>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</si>
  <si>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</si>
  <si>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</si>
  <si>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</si>
  <si>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</si>
  <si>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</si>
  <si>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</si>
  <si>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</si>
  <si>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</si>
  <si>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</si>
  <si>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</si>
  <si>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</si>
  <si>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</si>
  <si>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</si>
  <si>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</si>
  <si>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</si>
  <si>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</si>
  <si>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</si>
  <si>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</si>
  <si>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</si>
  <si>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</si>
  <si>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</si>
  <si>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</si>
  <si>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</si>
  <si>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</si>
  <si>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</si>
  <si>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</si>
  <si>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</si>
  <si>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</si>
  <si>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</si>
  <si>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</si>
  <si>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</si>
  <si>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</si>
  <si>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</si>
  <si>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</si>
  <si>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</si>
  <si>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</si>
  <si>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</si>
  <si>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</si>
  <si>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</si>
  <si>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</si>
  <si>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</si>
  <si>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</si>
  <si>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</si>
  <si>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</si>
  <si>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</si>
  <si>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</si>
  <si>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</si>
  <si>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</si>
  <si>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</si>
  <si>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</si>
  <si>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</si>
  <si>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</si>
  <si>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</si>
  <si>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</si>
  <si>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</si>
  <si>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</si>
  <si>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</si>
  <si>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</si>
  <si>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</si>
  <si>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</si>
  <si>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</si>
  <si>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</si>
  <si>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</si>
  <si>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</si>
  <si>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</si>
  <si>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</si>
  <si>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</si>
  <si>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</si>
  <si>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</si>
  <si>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</si>
  <si>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</si>
  <si>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</si>
  <si>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</si>
  <si>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</si>
  <si>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</si>
  <si>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</si>
  <si>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</si>
  <si>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</si>
  <si>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</si>
  <si>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</si>
  <si>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</si>
  <si>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</si>
  <si>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</si>
  <si>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</si>
  <si>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</si>
  <si>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</si>
  <si>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</si>
  <si>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</si>
  <si>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</si>
  <si>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</si>
  <si>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</si>
  <si>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</si>
  <si>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</si>
  <si>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</si>
  <si>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</si>
  <si>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</si>
  <si>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</si>
  <si>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</si>
  <si>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</si>
  <si>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</si>
  <si>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</si>
  <si>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</si>
  <si>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</si>
  <si>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</si>
  <si>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</si>
  <si>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</si>
  <si>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</si>
  <si>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</si>
  <si>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</si>
  <si>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</si>
  <si>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</si>
  <si>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</si>
  <si>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</si>
  <si>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</si>
  <si>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</si>
  <si>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</si>
  <si>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</si>
  <si>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</si>
  <si>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</si>
  <si>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</si>
  <si>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</si>
  <si>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</si>
  <si>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</si>
  <si>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</si>
  <si>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</si>
  <si>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</si>
  <si>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</si>
  <si>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</si>
  <si>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</si>
  <si>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</si>
  <si>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</si>
  <si>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</si>
  <si>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</si>
  <si>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</si>
  <si>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</si>
  <si>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</si>
  <si>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</si>
  <si>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</si>
  <si>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</si>
  <si>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</si>
  <si>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</si>
  <si>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</si>
  <si>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</si>
  <si>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</si>
  <si>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</si>
  <si>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</si>
  <si>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</si>
  <si>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</si>
  <si>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</si>
  <si>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</si>
  <si>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</si>
  <si>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</si>
  <si>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</si>
  <si>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</si>
  <si>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</si>
  <si>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</si>
  <si>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</si>
  <si>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</si>
  <si>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</si>
  <si>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</si>
  <si>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</si>
  <si>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</si>
  <si>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</si>
  <si>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</si>
  <si>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</si>
  <si>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</si>
  <si>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</si>
  <si>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</si>
  <si>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</si>
  <si>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</si>
  <si>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</si>
  <si>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</si>
  <si>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</si>
  <si>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</si>
  <si>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</si>
  <si>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</si>
  <si>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</si>
  <si>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</si>
  <si>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</si>
  <si>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</si>
  <si>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</si>
  <si>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</si>
  <si>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</si>
  <si>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</si>
  <si>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</si>
  <si>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</si>
  <si>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</si>
  <si>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</si>
  <si>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</si>
  <si>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</si>
  <si>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</si>
  <si>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</si>
  <si>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</si>
  <si>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</si>
  <si>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</si>
  <si>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</si>
  <si>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</si>
  <si>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</si>
  <si>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</si>
  <si>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</si>
  <si>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</si>
  <si>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</si>
  <si>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</si>
  <si>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</si>
  <si>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</si>
  <si>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</si>
  <si>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</si>
  <si>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</si>
  <si>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</si>
  <si>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</si>
  <si>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</si>
  <si>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</si>
  <si>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</si>
  <si>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</si>
  <si>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</si>
  <si>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</si>
  <si>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</si>
  <si>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</si>
  <si>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</si>
  <si>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</si>
  <si>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</si>
  <si>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</si>
  <si>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</si>
  <si>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</si>
  <si>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</si>
  <si>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</si>
  <si>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</si>
  <si>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</si>
  <si>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</si>
  <si>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</si>
  <si>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</si>
  <si>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</si>
  <si>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</si>
  <si>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</si>
  <si>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</si>
  <si>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</si>
  <si>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</si>
  <si>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</si>
  <si>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</si>
  <si>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</si>
  <si>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</si>
  <si>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</si>
  <si>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</si>
  <si>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</si>
  <si>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</si>
  <si>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</si>
  <si>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</si>
  <si>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</si>
  <si>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</si>
  <si>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</si>
  <si>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</si>
  <si>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</si>
  <si>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</si>
  <si>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</si>
  <si>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</si>
  <si>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</si>
  <si>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</si>
  <si>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</si>
  <si>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</si>
  <si>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</si>
  <si>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</si>
  <si>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</si>
  <si>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</si>
  <si>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</si>
  <si>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</si>
  <si>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</si>
  <si>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</si>
  <si>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</si>
  <si>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</si>
  <si>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</si>
  <si>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</si>
  <si>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</si>
  <si>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</si>
  <si>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</si>
  <si>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</si>
  <si>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</si>
  <si>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</si>
  <si>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</si>
  <si>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</si>
  <si>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</si>
  <si>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</si>
  <si>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</si>
  <si>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</si>
  <si>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</si>
  <si>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</si>
  <si>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</si>
  <si>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</si>
  <si>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</si>
  <si>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</si>
  <si>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</si>
  <si>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</si>
  <si>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</si>
  <si>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</si>
  <si>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</si>
  <si>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</si>
  <si>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</si>
  <si>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</si>
  <si>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</si>
  <si>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</si>
  <si>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</si>
  <si>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</si>
  <si>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</si>
  <si>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</si>
  <si>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</si>
  <si>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</si>
  <si>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</si>
  <si>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</si>
  <si>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</si>
  <si>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</si>
  <si>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</si>
  <si>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</si>
  <si>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</si>
  <si>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</si>
  <si>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</si>
  <si>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</si>
  <si>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</si>
  <si>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</si>
  <si>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</si>
  <si>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</si>
  <si>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</si>
  <si>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</si>
  <si>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</si>
  <si>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</si>
  <si>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</si>
  <si>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</si>
  <si>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</si>
  <si>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</si>
  <si>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</si>
  <si>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</si>
  <si>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</si>
  <si>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</si>
  <si>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</si>
  <si>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</si>
  <si>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</si>
  <si>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</si>
  <si>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</si>
  <si>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</si>
  <si>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</si>
  <si>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</si>
  <si>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</si>
  <si>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</si>
  <si>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</si>
  <si>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</si>
  <si>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</si>
  <si>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</si>
  <si>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</si>
  <si>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</si>
  <si>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</si>
  <si>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</si>
  <si>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</si>
  <si>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</si>
  <si>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</si>
  <si>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</si>
  <si>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</si>
  <si>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</si>
  <si>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</si>
  <si>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</si>
  <si>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</si>
  <si>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</si>
  <si>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</si>
  <si>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</si>
  <si>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</si>
  <si>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</si>
  <si>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</si>
  <si>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</si>
  <si>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</si>
  <si>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</si>
  <si>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</si>
  <si>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</si>
  <si>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</si>
  <si>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</si>
  <si>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</si>
  <si>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</si>
  <si>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</si>
  <si>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</si>
  <si>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</si>
  <si>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</si>
  <si>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</si>
  <si>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</si>
  <si>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</si>
  <si>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</si>
  <si>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</si>
  <si>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</si>
  <si>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</si>
  <si>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</si>
  <si>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</si>
  <si>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</si>
  <si>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</si>
  <si>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</si>
  <si>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</si>
  <si>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</si>
  <si>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</si>
  <si>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</si>
  <si>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</si>
  <si>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</si>
  <si>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</si>
  <si>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</si>
  <si>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</si>
  <si>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</si>
  <si>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</si>
  <si>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</si>
  <si>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</si>
  <si>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</si>
  <si>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</si>
  <si>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</si>
  <si>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</si>
  <si>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</si>
  <si>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</si>
  <si>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</si>
  <si>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</si>
  <si>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</si>
  <si>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</si>
  <si>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</si>
  <si>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</si>
  <si>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</si>
  <si>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</si>
  <si>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</si>
  <si>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</si>
  <si>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</si>
  <si>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</si>
  <si>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</si>
  <si>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</si>
  <si>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</si>
  <si>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</si>
  <si>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</si>
  <si>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</si>
  <si>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</si>
  <si>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</si>
  <si>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</si>
  <si>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</si>
  <si>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</si>
  <si>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</si>
  <si>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</si>
  <si>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</si>
  <si>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</si>
  <si>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</si>
  <si>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</si>
  <si>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</si>
  <si>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</si>
  <si>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</si>
  <si>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</si>
  <si>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</si>
  <si>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</si>
  <si>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</si>
  <si>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</si>
  <si>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</si>
  <si>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</si>
  <si>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</si>
  <si>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</si>
  <si>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</si>
  <si>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</si>
  <si>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</si>
  <si>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</si>
  <si>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</si>
  <si>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</si>
  <si>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</si>
  <si>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</si>
  <si>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</si>
  <si>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</si>
  <si>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</si>
  <si>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</si>
  <si>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</si>
  <si>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</si>
  <si>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</si>
  <si>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</si>
  <si>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</si>
  <si>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</si>
  <si>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</si>
  <si>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</si>
  <si>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</si>
  <si>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</si>
  <si>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</si>
  <si>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</si>
  <si>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</si>
  <si>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</si>
  <si>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</si>
  <si>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</si>
  <si>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</si>
  <si>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</si>
  <si>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</si>
  <si>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</si>
  <si>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</si>
  <si>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</si>
  <si>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</si>
  <si>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</si>
  <si>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</si>
  <si>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</si>
  <si>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</si>
  <si>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</si>
  <si>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</si>
  <si>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</si>
  <si>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</si>
  <si>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</si>
  <si>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</si>
  <si>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</si>
  <si>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</si>
  <si>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</si>
  <si>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</si>
  <si>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</si>
  <si>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</si>
  <si>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</si>
  <si>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</si>
  <si>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</si>
  <si>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</si>
  <si>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</si>
  <si>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</si>
  <si>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</si>
  <si>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</si>
  <si>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</si>
  <si>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</si>
  <si>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</si>
  <si>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</si>
  <si>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</si>
  <si>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</si>
  <si>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</si>
  <si>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</si>
  <si>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</si>
  <si>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</si>
  <si>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</si>
  <si>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</si>
  <si>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</si>
  <si>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</si>
  <si>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</si>
  <si>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</si>
  <si>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</si>
  <si>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</si>
  <si>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</si>
  <si>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</si>
  <si>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</si>
  <si>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</si>
  <si>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</si>
  <si>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</si>
  <si>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</si>
  <si>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</si>
  <si>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</si>
  <si>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</si>
  <si>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</si>
  <si>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</si>
  <si>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</si>
  <si>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</si>
  <si>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</si>
  <si>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</si>
  <si>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</si>
  <si>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</si>
  <si>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</si>
  <si>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</si>
  <si>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</si>
  <si>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</si>
  <si>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</si>
  <si>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</si>
  <si>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</si>
  <si>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</si>
  <si>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</si>
  <si>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</si>
  <si>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</si>
  <si>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</si>
  <si>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</si>
  <si>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</si>
  <si>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</si>
  <si>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</si>
  <si>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</si>
  <si>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</si>
  <si>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</si>
  <si>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</si>
  <si>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</si>
  <si>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</si>
  <si>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</si>
  <si>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</si>
  <si>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</si>
  <si>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</si>
  <si>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</si>
  <si>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</si>
  <si>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</si>
  <si>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</si>
  <si>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</si>
  <si>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</si>
  <si>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</si>
  <si>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</si>
  <si>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</si>
  <si>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</si>
  <si>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</si>
  <si>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</si>
  <si>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</si>
  <si>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</si>
  <si>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</si>
  <si>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</si>
  <si>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</si>
  <si>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</si>
  <si>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</si>
  <si>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</si>
  <si>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</si>
  <si>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</si>
  <si>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</si>
  <si>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</si>
  <si>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</si>
  <si>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</si>
  <si>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</si>
  <si>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</si>
  <si>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</si>
  <si>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</si>
  <si>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</si>
  <si>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</si>
  <si>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</si>
  <si>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</si>
  <si>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</si>
  <si>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</si>
  <si>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</si>
  <si>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</si>
  <si>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</si>
  <si>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</si>
  <si>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</si>
  <si>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</si>
  <si>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</si>
  <si>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</si>
  <si>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</si>
  <si>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</si>
  <si>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</si>
  <si>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</si>
  <si>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</si>
  <si>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</si>
  <si>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</si>
  <si>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</si>
  <si>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</si>
  <si>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</si>
  <si>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</si>
  <si>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</si>
  <si>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</si>
  <si>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</si>
  <si>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</si>
  <si>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</si>
  <si>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</si>
  <si>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</si>
  <si>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</si>
  <si>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</si>
  <si>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</si>
  <si>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</si>
  <si>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</si>
  <si>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</si>
  <si>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</si>
  <si>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</si>
  <si>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</si>
  <si>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</si>
  <si>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</si>
  <si>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</si>
  <si>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</si>
  <si>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</si>
  <si>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</si>
  <si>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</si>
  <si>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</si>
  <si>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</si>
  <si>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</si>
  <si>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</si>
  <si>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</si>
  <si>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</si>
  <si>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</si>
  <si>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</si>
  <si>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</si>
  <si>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</si>
  <si>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</si>
  <si>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</si>
  <si>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</si>
  <si>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</si>
  <si>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</si>
  <si>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</si>
  <si>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</si>
  <si>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</si>
  <si>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</si>
  <si>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</si>
  <si>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</si>
  <si>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</si>
  <si>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</si>
  <si>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</si>
  <si>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</si>
  <si>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</si>
  <si>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</si>
  <si>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</si>
  <si>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</si>
  <si>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</si>
  <si>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</si>
  <si>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</si>
  <si>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</si>
  <si>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</si>
  <si>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</si>
  <si>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</si>
  <si>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</si>
  <si>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</si>
  <si>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</si>
  <si>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</si>
  <si>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</si>
  <si>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</si>
  <si>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</si>
  <si>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</si>
  <si>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</si>
  <si>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</si>
  <si>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</si>
  <si>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</si>
  <si>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</si>
  <si>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</si>
  <si>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</si>
  <si>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</si>
  <si>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</si>
  <si>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</si>
  <si>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</si>
  <si>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</si>
  <si>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</si>
  <si>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</si>
  <si>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</si>
  <si>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</si>
  <si>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</si>
  <si>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</si>
  <si>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</si>
  <si>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</si>
  <si>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</si>
  <si>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</si>
  <si>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</si>
  <si>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</si>
  <si>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</si>
  <si>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</si>
  <si>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</si>
  <si>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</si>
  <si>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</si>
  <si>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</si>
  <si>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</si>
  <si>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</si>
  <si>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</si>
  <si>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</si>
  <si>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</si>
  <si>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</si>
  <si>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</si>
  <si>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</si>
  <si>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</si>
  <si>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</si>
  <si>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</si>
  <si>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</si>
  <si>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</si>
  <si>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</si>
  <si>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</si>
  <si>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</si>
  <si>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</si>
  <si>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</si>
  <si>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</si>
  <si>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</si>
  <si>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</si>
  <si>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</si>
  <si>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</si>
  <si>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</si>
  <si>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</si>
  <si>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</si>
  <si>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</si>
  <si>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</si>
  <si>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</si>
  <si>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</si>
  <si>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</si>
  <si>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</si>
  <si>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</si>
  <si>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</si>
  <si>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</si>
  <si>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</si>
  <si>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</si>
  <si>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</si>
  <si>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</si>
  <si>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</si>
  <si>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</si>
  <si>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</si>
  <si>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</si>
  <si>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</si>
  <si>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</si>
  <si>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</si>
  <si>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</si>
  <si>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</si>
  <si>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</si>
  <si>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</si>
  <si>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</si>
  <si>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</si>
  <si>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</si>
  <si>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</si>
  <si>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</si>
  <si>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</si>
  <si>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</si>
  <si>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</si>
  <si>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</si>
  <si>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</si>
  <si>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</si>
  <si>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</si>
  <si>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</si>
  <si>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</si>
  <si>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</si>
  <si>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</si>
  <si>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</si>
  <si>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</si>
  <si>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</si>
  <si>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</si>
  <si>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</si>
  <si>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</si>
  <si>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</si>
  <si>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</si>
  <si>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</si>
  <si>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</si>
  <si>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</si>
  <si>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</si>
  <si>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</si>
  <si>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</si>
  <si>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</si>
  <si>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</si>
  <si>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</si>
  <si>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</si>
  <si>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</si>
  <si>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</si>
  <si>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</si>
  <si>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</si>
  <si>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</si>
  <si>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</si>
  <si>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</si>
  <si>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</si>
  <si>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</si>
  <si>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</si>
  <si>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</si>
  <si>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</si>
  <si>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</si>
  <si>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</si>
  <si>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</si>
  <si>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</si>
  <si>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</si>
  <si>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</si>
  <si>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</si>
  <si>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</si>
  <si>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</si>
  <si>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</si>
  <si>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</si>
  <si>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</si>
  <si>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</si>
  <si>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</si>
  <si>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</si>
  <si>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</si>
  <si>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</si>
  <si>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</si>
  <si>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</si>
  <si>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</si>
  <si>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</si>
  <si>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</si>
  <si>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</si>
  <si>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</si>
  <si>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</si>
  <si>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</si>
  <si>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</si>
  <si>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</si>
  <si>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</si>
  <si>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</si>
  <si>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</si>
  <si>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</si>
  <si>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</si>
  <si>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</si>
  <si>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</si>
  <si>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</si>
  <si>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</si>
  <si>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</si>
  <si>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</si>
  <si>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</si>
  <si>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</si>
  <si>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</si>
  <si>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</si>
  <si>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</si>
  <si>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</si>
  <si>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</si>
  <si>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</si>
  <si>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</si>
  <si>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</si>
  <si>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</si>
  <si>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</si>
  <si>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</si>
  <si>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</si>
  <si>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</si>
  <si>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</si>
  <si>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</si>
  <si>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</si>
  <si>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</si>
  <si>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</si>
  <si>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</si>
  <si>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</si>
  <si>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</si>
  <si>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</si>
  <si>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</si>
  <si>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</si>
  <si>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</si>
  <si>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</si>
  <si>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</si>
  <si>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</si>
  <si>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</si>
  <si>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</si>
  <si>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</si>
  <si>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</si>
  <si>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</si>
  <si>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</si>
  <si>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</si>
  <si>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</si>
  <si>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</si>
  <si>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</si>
  <si>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</si>
  <si>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</si>
  <si>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</si>
  <si>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</si>
  <si>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</si>
  <si>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</si>
  <si>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</si>
  <si>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</si>
  <si>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</si>
  <si>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</si>
  <si>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</si>
  <si>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</si>
  <si>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</si>
  <si>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</si>
  <si>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</si>
  <si>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</si>
  <si>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</si>
  <si>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</si>
  <si>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</si>
  <si>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</si>
  <si>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</si>
  <si>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</si>
  <si>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</si>
  <si>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</si>
  <si>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</si>
  <si>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</si>
  <si>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</si>
  <si>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</si>
  <si>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</si>
  <si>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</si>
  <si>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</si>
  <si>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</si>
  <si>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</si>
  <si>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</si>
  <si>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</si>
  <si>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</si>
  <si>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</si>
  <si>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</si>
  <si>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</si>
  <si>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</si>
  <si>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</si>
  <si>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</si>
  <si>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</si>
  <si>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</si>
  <si>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</si>
  <si>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</si>
  <si>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</si>
  <si>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</si>
  <si>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</si>
  <si>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</si>
  <si>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</si>
  <si>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</si>
  <si>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</si>
  <si>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</si>
  <si>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</si>
  <si>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</si>
  <si>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</si>
  <si>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</si>
  <si>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</si>
  <si>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</si>
  <si>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</si>
  <si>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</si>
  <si>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</si>
  <si>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</si>
  <si>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</si>
  <si>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</si>
  <si>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</si>
  <si>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</si>
  <si>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</si>
  <si>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</si>
  <si>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</si>
  <si>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</si>
  <si>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</si>
  <si>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</si>
  <si>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</si>
  <si>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</si>
  <si>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</si>
  <si>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</si>
  <si>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</si>
  <si>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</si>
  <si>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</si>
  <si>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</si>
  <si>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</si>
  <si>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</si>
  <si>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</si>
  <si>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</si>
  <si>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</si>
  <si>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</si>
  <si>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</si>
  <si>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</si>
  <si>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</si>
  <si>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</si>
  <si>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</si>
  <si>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</si>
  <si>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</si>
  <si>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</si>
  <si>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</si>
  <si>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</si>
  <si>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</si>
  <si>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</si>
  <si>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</si>
  <si>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</si>
  <si>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</si>
  <si>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</si>
  <si>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</si>
  <si>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</si>
  <si>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</si>
  <si>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</si>
  <si>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</si>
  <si>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</si>
  <si>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</si>
  <si>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</si>
  <si>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</si>
  <si>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</si>
  <si>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</si>
  <si>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</si>
  <si>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</si>
  <si>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</si>
  <si>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</si>
  <si>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</si>
  <si>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</si>
  <si>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</si>
  <si>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</si>
  <si>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</si>
  <si>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</si>
  <si>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</si>
  <si>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</si>
  <si>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</si>
  <si>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</si>
  <si>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</si>
  <si>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</si>
  <si>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</si>
  <si>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</si>
  <si>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</si>
  <si>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</si>
  <si>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</si>
  <si>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</si>
  <si>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</si>
  <si>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</si>
  <si>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</si>
  <si>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</si>
  <si>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</si>
  <si>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</si>
  <si>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</si>
  <si>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</si>
  <si>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</si>
  <si>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</si>
  <si>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</si>
  <si>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</si>
  <si>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</si>
  <si>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</si>
  <si>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</si>
  <si>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</si>
  <si>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</si>
  <si>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</si>
  <si>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</si>
  <si>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</si>
  <si>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</si>
  <si>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</si>
  <si>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</si>
  <si>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</si>
  <si>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</si>
  <si>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</si>
  <si>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</si>
  <si>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</si>
  <si>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</si>
  <si>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</si>
  <si>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</si>
  <si>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</si>
  <si>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</si>
  <si>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</si>
  <si>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</si>
  <si>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</si>
  <si>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</si>
  <si>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</si>
  <si>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</si>
  <si>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</si>
  <si>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</si>
  <si>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</si>
  <si>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</si>
  <si>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</si>
  <si>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</si>
  <si>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</si>
  <si>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</si>
  <si>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</si>
  <si>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</si>
  <si>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</si>
  <si>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</si>
  <si>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</si>
  <si>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</si>
  <si>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</si>
  <si>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</si>
  <si>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</si>
  <si>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</si>
  <si>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</si>
  <si>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</si>
  <si>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</si>
  <si>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</si>
  <si>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</si>
  <si>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</si>
  <si>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</si>
  <si>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</si>
  <si>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</si>
  <si>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</si>
  <si>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</si>
  <si>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</si>
  <si>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</si>
  <si>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</si>
  <si>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</si>
  <si>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</si>
  <si>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</si>
  <si>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</si>
  <si>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</si>
  <si>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</si>
  <si>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</si>
  <si>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</si>
  <si>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</si>
  <si>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</si>
  <si>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</si>
  <si>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</si>
  <si>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</si>
  <si>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</si>
  <si>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</si>
  <si>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</si>
  <si>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</si>
  <si>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</si>
  <si>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</si>
  <si>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</si>
  <si>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</si>
  <si>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</si>
  <si>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</si>
  <si>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</si>
  <si>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</si>
  <si>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</si>
  <si>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</si>
  <si>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</si>
  <si>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</si>
  <si>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</si>
  <si>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</si>
  <si>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</si>
  <si>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</si>
  <si>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</si>
  <si>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</si>
  <si>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</si>
  <si>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</si>
  <si>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</si>
  <si>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</si>
  <si>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</si>
  <si>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</si>
  <si>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</si>
  <si>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</si>
  <si>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</si>
  <si>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</si>
  <si>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</si>
  <si>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</si>
  <si>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</si>
  <si>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</si>
  <si>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</si>
  <si>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</si>
  <si>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</si>
  <si>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</si>
  <si>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</si>
  <si>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</si>
  <si>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</si>
  <si>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</si>
  <si>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</si>
  <si>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</si>
  <si>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</si>
  <si>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</si>
  <si>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</si>
  <si>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</si>
  <si>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</si>
  <si>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</si>
  <si>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</si>
  <si>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</si>
  <si>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</si>
  <si>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</si>
  <si>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</si>
  <si>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</si>
  <si>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</si>
  <si>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</si>
  <si>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</si>
  <si>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</si>
  <si>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</si>
  <si>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</si>
  <si>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</si>
  <si>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</si>
  <si>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</si>
  <si>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</si>
  <si>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</si>
  <si>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</si>
  <si>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</si>
  <si>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</si>
  <si>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</si>
  <si>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</si>
  <si>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</si>
  <si>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</si>
  <si>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</si>
  <si>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</si>
  <si>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</si>
  <si>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</si>
  <si>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</si>
  <si>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</si>
  <si>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</si>
  <si>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</si>
  <si>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</si>
  <si>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</si>
  <si>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</si>
  <si>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</si>
  <si>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</si>
  <si>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</si>
  <si>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</si>
  <si>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</si>
  <si>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</si>
  <si>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</si>
  <si>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</si>
  <si>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</si>
  <si>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</si>
  <si>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</si>
  <si>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</si>
  <si>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</si>
  <si>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</si>
  <si>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</si>
  <si>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</si>
  <si>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</si>
  <si>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</si>
  <si>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</si>
  <si>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</si>
  <si>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</si>
  <si>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</si>
  <si>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</si>
  <si>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</si>
  <si>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</si>
  <si>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</si>
  <si>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</si>
  <si>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</si>
  <si>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</si>
  <si>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</si>
  <si>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</si>
  <si>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</si>
  <si>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</si>
  <si>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</si>
  <si>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</si>
  <si>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</si>
  <si>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</si>
  <si>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</si>
  <si>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</si>
  <si>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</si>
  <si>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</si>
  <si>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</si>
  <si>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</si>
  <si>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</si>
  <si>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</si>
  <si>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</si>
  <si>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</si>
  <si>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</si>
  <si>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</si>
  <si>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</si>
  <si>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</si>
  <si>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</si>
  <si>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</si>
  <si>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</si>
  <si>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</si>
  <si>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</si>
  <si>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</si>
  <si>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</si>
  <si>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</si>
  <si>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</si>
  <si>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</si>
  <si>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</si>
  <si>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</si>
  <si>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</si>
  <si>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</si>
  <si>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</si>
  <si>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</si>
  <si>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</si>
  <si>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</si>
  <si>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</si>
  <si>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</si>
  <si>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</si>
  <si>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</si>
  <si>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</si>
  <si>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</si>
  <si>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</si>
  <si>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</si>
  <si>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</si>
  <si>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</si>
  <si>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</si>
  <si>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</si>
  <si>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</si>
  <si>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</si>
  <si>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</si>
  <si>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</si>
  <si>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</si>
  <si>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</si>
  <si>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</si>
  <si>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</si>
  <si>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</si>
  <si>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</si>
  <si>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</si>
  <si>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</si>
  <si>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</si>
  <si>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</si>
  <si>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</si>
  <si>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</si>
  <si>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</si>
  <si>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</si>
  <si>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</si>
  <si>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</si>
  <si>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</si>
  <si>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</si>
  <si>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</si>
  <si>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</si>
  <si>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</si>
  <si>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</si>
  <si>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</si>
  <si>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</si>
  <si>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</si>
  <si>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</si>
  <si>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</si>
  <si>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</si>
  <si>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</si>
  <si>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</si>
  <si>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</si>
  <si>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</si>
  <si>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</si>
  <si>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</si>
  <si>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</si>
  <si>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</si>
  <si>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</si>
  <si>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</si>
  <si>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</si>
  <si>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</si>
  <si>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</si>
  <si>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</si>
  <si>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</si>
  <si>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</si>
  <si>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</si>
  <si>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</si>
  <si>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</si>
  <si>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</si>
  <si>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</si>
  <si>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</si>
  <si>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</si>
  <si>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</si>
  <si>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</si>
  <si>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</si>
  <si>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</si>
  <si>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</si>
  <si>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</si>
  <si>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</si>
  <si>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</si>
  <si>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</si>
  <si>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</si>
  <si>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</si>
  <si>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</si>
  <si>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</si>
  <si>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</si>
  <si>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</si>
  <si>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</si>
  <si>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</si>
  <si>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</si>
  <si>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</si>
  <si>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</si>
  <si>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</si>
  <si>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</si>
  <si>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</si>
  <si>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</si>
  <si>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</si>
  <si>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</si>
  <si>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</si>
  <si>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</si>
  <si>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</si>
  <si>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</si>
  <si>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</si>
  <si>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</si>
  <si>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</si>
  <si>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</si>
  <si>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</si>
  <si>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</si>
  <si>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</si>
  <si>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</si>
  <si>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</si>
  <si>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</si>
  <si>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</si>
  <si>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</si>
  <si>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</si>
  <si>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</si>
  <si>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</si>
  <si>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</si>
  <si>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</si>
  <si>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</si>
  <si>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</si>
  <si>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</si>
  <si>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</si>
  <si>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</si>
  <si>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</si>
  <si>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</si>
  <si>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</si>
  <si>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</si>
  <si>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</si>
  <si>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</si>
  <si>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</si>
  <si>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</si>
  <si>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</si>
  <si>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</si>
  <si>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</si>
  <si>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</si>
  <si>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</si>
  <si>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</si>
  <si>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</si>
  <si>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</si>
  <si>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</si>
  <si>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</si>
  <si>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</si>
  <si>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</si>
  <si>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</si>
  <si>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</si>
  <si>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</si>
  <si>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</si>
  <si>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</si>
  <si>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</si>
  <si>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</si>
  <si>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</si>
  <si>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</si>
  <si>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</si>
  <si>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</si>
  <si>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</si>
  <si>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</si>
  <si>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</si>
  <si>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</si>
  <si>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</si>
  <si>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</si>
  <si>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</si>
  <si>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</si>
  <si>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</si>
  <si>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</si>
  <si>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</si>
  <si>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</si>
  <si>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</si>
  <si>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</si>
  <si>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</si>
  <si>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</si>
  <si>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</si>
  <si>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</si>
  <si>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</si>
  <si>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</si>
  <si>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</si>
  <si>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</si>
  <si>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</si>
  <si>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</si>
  <si>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</si>
  <si>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</si>
  <si>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</si>
  <si>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</si>
  <si>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</si>
  <si>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</si>
  <si>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</si>
  <si>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</si>
  <si>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</si>
  <si>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</si>
  <si>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</si>
  <si>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</si>
  <si>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</si>
  <si>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</si>
  <si>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</si>
  <si>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</si>
  <si>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</si>
  <si>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</si>
  <si>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</si>
  <si>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</si>
  <si>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</si>
  <si>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</si>
  <si>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</si>
  <si>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</si>
  <si>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</si>
  <si>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</si>
  <si>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</si>
  <si>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</si>
  <si>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</si>
  <si>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</si>
  <si>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</si>
  <si>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</si>
  <si>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</si>
  <si>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</si>
  <si>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</si>
  <si>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</si>
  <si>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</si>
  <si>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</si>
  <si>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</si>
  <si>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</si>
  <si>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</si>
  <si>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</si>
  <si>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</si>
  <si>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</si>
  <si>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</si>
  <si>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</si>
  <si>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</si>
  <si>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</si>
  <si>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</si>
  <si>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</si>
  <si>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</si>
  <si>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</si>
  <si>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</si>
  <si>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</si>
  <si>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</si>
  <si>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</si>
  <si>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</si>
  <si>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</si>
  <si>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</si>
  <si>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</si>
  <si>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</si>
  <si>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</si>
  <si>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</si>
  <si>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</si>
  <si>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</si>
  <si>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</si>
  <si>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</si>
  <si>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</si>
  <si>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</si>
  <si>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</si>
  <si>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</si>
  <si>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</si>
  <si>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</si>
  <si>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</si>
  <si>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</si>
  <si>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</si>
  <si>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</si>
  <si>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</si>
  <si>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</si>
  <si>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</si>
  <si>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</si>
  <si>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</si>
  <si>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</si>
  <si>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</si>
  <si>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</si>
  <si>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</si>
  <si>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</si>
  <si>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</si>
  <si>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</si>
  <si>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</si>
  <si>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</si>
  <si>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</si>
  <si>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</si>
  <si>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</si>
  <si>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</si>
  <si>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</si>
  <si>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</si>
  <si>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</si>
  <si>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</si>
  <si>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</si>
  <si>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</si>
  <si>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</si>
  <si>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</si>
  <si>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</si>
  <si>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</si>
  <si>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</si>
  <si>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</si>
  <si>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</si>
  <si>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</si>
  <si>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</si>
  <si>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</si>
  <si>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</si>
  <si>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</si>
  <si>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</si>
  <si>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</si>
  <si>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</si>
  <si>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</si>
  <si>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</si>
  <si>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</si>
  <si>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</si>
  <si>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</si>
  <si>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</si>
  <si>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</si>
  <si>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</si>
  <si>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</si>
  <si>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</si>
  <si>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</si>
  <si>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</si>
  <si>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</si>
  <si>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</si>
  <si>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</si>
  <si>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</si>
  <si>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</si>
  <si>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</si>
  <si>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</si>
  <si>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</si>
  <si>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</si>
  <si>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</si>
  <si>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</si>
  <si>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</si>
  <si>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</si>
  <si>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</si>
  <si>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</si>
  <si>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</si>
  <si>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</si>
  <si>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</si>
  <si>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</si>
  <si>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</si>
  <si>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</si>
  <si>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</si>
  <si>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</si>
  <si>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</si>
  <si>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</si>
  <si>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</si>
  <si>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</si>
  <si>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</si>
  <si>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</si>
  <si>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</si>
  <si>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</si>
  <si>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</si>
  <si>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</si>
  <si>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</si>
  <si>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</si>
  <si>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</si>
  <si>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</si>
  <si>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</si>
  <si>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</si>
  <si>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</si>
  <si>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</si>
  <si>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</si>
  <si>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</si>
  <si>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</si>
  <si>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</si>
  <si>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</si>
  <si>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</si>
  <si>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</si>
  <si>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</si>
  <si>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</si>
  <si>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</si>
  <si>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</si>
  <si>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</si>
  <si>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</si>
  <si>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</si>
  <si>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</si>
  <si>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</si>
  <si>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</si>
  <si>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</si>
  <si>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</si>
  <si>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</si>
  <si>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</si>
  <si>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</si>
  <si>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</si>
  <si>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</si>
  <si>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</si>
  <si>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</si>
  <si>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</si>
  <si>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</si>
  <si>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</si>
  <si>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</si>
  <si>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</si>
  <si>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</si>
  <si>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</si>
  <si>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</si>
  <si>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</si>
  <si>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</si>
  <si>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</si>
  <si>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</si>
  <si>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</si>
  <si>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</si>
  <si>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</si>
  <si>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</si>
  <si>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</si>
  <si>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</si>
  <si>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</si>
  <si>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</si>
  <si>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</si>
  <si>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</si>
  <si>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</si>
  <si>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</si>
  <si>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</si>
  <si>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</si>
  <si>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</si>
  <si>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</si>
  <si>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</si>
  <si>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</si>
  <si>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</si>
  <si>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</si>
  <si>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</si>
  <si>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</si>
  <si>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</si>
  <si>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</si>
  <si>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</si>
  <si>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</si>
  <si>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</si>
  <si>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</si>
  <si>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</si>
  <si>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</si>
  <si>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</si>
  <si>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</si>
  <si>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</si>
  <si>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</si>
  <si>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</si>
  <si>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</si>
  <si>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</si>
  <si>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</si>
  <si>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</si>
  <si>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</si>
  <si>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</si>
  <si>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</si>
  <si>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</si>
  <si>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</si>
  <si>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</si>
  <si>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</si>
  <si>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</si>
  <si>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</si>
  <si>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</si>
  <si>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</si>
  <si>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</si>
  <si>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</si>
  <si>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</si>
  <si>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</si>
  <si>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</si>
  <si>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</si>
  <si>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</si>
  <si>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</si>
  <si>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</si>
  <si>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</si>
  <si>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</si>
  <si>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</si>
  <si>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</si>
  <si>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</si>
  <si>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</si>
  <si>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</si>
  <si>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</si>
  <si>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</si>
  <si>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</si>
  <si>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</si>
  <si>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</si>
  <si>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</si>
  <si>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</si>
  <si>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</si>
  <si>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</si>
  <si>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</si>
  <si>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</si>
  <si>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</si>
  <si>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</si>
  <si>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</si>
  <si>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</si>
  <si>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</si>
  <si>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</si>
  <si>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</si>
  <si>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</si>
  <si>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</si>
  <si>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</si>
  <si>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</si>
  <si>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</si>
  <si>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</si>
  <si>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</si>
  <si>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</si>
  <si>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</si>
  <si>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</si>
  <si>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</si>
  <si>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</si>
  <si>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</si>
  <si>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</si>
  <si>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</si>
  <si>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</si>
  <si>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</si>
  <si>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</si>
  <si>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</si>
  <si>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</si>
  <si>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</si>
  <si>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</si>
  <si>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</si>
  <si>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</si>
  <si>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</si>
  <si>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</si>
  <si>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</si>
  <si>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</si>
  <si>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</si>
  <si>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</si>
  <si>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</si>
  <si>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</si>
  <si>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</si>
  <si>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</si>
  <si>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</si>
  <si>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</si>
  <si>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</si>
  <si>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</si>
  <si>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</si>
  <si>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</si>
  <si>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</si>
  <si>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</si>
  <si>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</si>
  <si>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</si>
  <si>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</si>
  <si>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</si>
  <si>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</si>
  <si>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</si>
  <si>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</si>
  <si>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</si>
  <si>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</si>
  <si>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</si>
  <si>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</si>
  <si>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</si>
  <si>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</si>
  <si>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</si>
  <si>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</si>
  <si>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</si>
  <si>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</si>
  <si>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</si>
  <si>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</si>
  <si>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</si>
  <si>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</si>
  <si>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</si>
  <si>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</si>
  <si>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</si>
  <si>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</si>
  <si>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</si>
  <si>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</si>
  <si>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</si>
  <si>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</si>
  <si>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</si>
  <si>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</si>
  <si>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</si>
  <si>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</si>
  <si>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</si>
  <si>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</si>
  <si>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</si>
  <si>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</si>
  <si>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</si>
  <si>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</si>
  <si>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</si>
  <si>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</si>
  <si>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</si>
  <si>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</si>
  <si>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</si>
  <si>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</si>
  <si>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</si>
  <si>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</si>
  <si>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</si>
  <si>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</si>
  <si>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</si>
  <si>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</si>
  <si>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</si>
  <si>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</si>
  <si>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</si>
  <si>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</si>
  <si>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</si>
  <si>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</si>
  <si>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</si>
  <si>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</si>
  <si>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</si>
  <si>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</si>
  <si>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</si>
  <si>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</si>
  <si>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</si>
  <si>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</si>
  <si>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</si>
  <si>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</si>
  <si>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</si>
  <si>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</si>
  <si>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</si>
  <si>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</si>
  <si>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</si>
  <si>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</si>
  <si>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</si>
  <si>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</si>
  <si>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</si>
  <si>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</si>
  <si>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</si>
  <si>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</si>
  <si>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</si>
  <si>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</si>
  <si>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</si>
  <si>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</si>
  <si>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</si>
  <si>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</si>
  <si>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</si>
  <si>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</si>
  <si>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</si>
  <si>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</si>
  <si>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</si>
  <si>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</si>
  <si>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</si>
  <si>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</si>
  <si>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</si>
  <si>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</si>
  <si>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</si>
  <si>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</si>
  <si>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</si>
  <si>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</si>
  <si>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</si>
  <si>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</si>
  <si>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</si>
  <si>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</si>
  <si>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</si>
  <si>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</si>
  <si>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</si>
  <si>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</si>
  <si>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</si>
  <si>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</si>
  <si>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</si>
  <si>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</si>
  <si>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</si>
  <si>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</si>
  <si>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</si>
  <si>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</si>
  <si>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</si>
  <si>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</si>
  <si>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</si>
  <si>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</si>
  <si>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</si>
  <si>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</si>
  <si>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</si>
  <si>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</si>
  <si>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</si>
  <si>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</si>
  <si>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</si>
  <si>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</si>
  <si>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</si>
  <si>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</si>
  <si>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</si>
  <si>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</si>
  <si>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</si>
  <si>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</si>
  <si>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</si>
  <si>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</si>
  <si>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</si>
  <si>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</si>
  <si>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</si>
  <si>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</si>
  <si>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</si>
  <si>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</si>
  <si>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</si>
  <si>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</si>
  <si>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</si>
  <si>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</si>
  <si>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</si>
  <si>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</si>
  <si>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</si>
  <si>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</si>
  <si>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</si>
  <si>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</si>
  <si>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</si>
  <si>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</si>
  <si>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</si>
  <si>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</si>
  <si>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</si>
  <si>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</si>
  <si>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</si>
  <si>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</si>
  <si>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</si>
  <si>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</si>
  <si>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</si>
  <si>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</si>
  <si>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</si>
  <si>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</si>
  <si>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</si>
  <si>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</si>
  <si>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</si>
  <si>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</si>
  <si>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</si>
  <si>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</si>
  <si>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</si>
  <si>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</si>
  <si>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</si>
  <si>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</si>
  <si>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</si>
  <si>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</si>
  <si>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</si>
  <si>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</si>
  <si>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</si>
  <si>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</si>
  <si>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</si>
  <si>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</si>
  <si>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</si>
  <si>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</si>
  <si>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</si>
  <si>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</si>
  <si>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</si>
  <si>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</si>
  <si>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</si>
  <si>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</si>
  <si>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</si>
  <si>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</si>
  <si>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</si>
  <si>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</si>
  <si>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</si>
  <si>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</si>
  <si>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</si>
  <si>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</si>
  <si>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</si>
  <si>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</si>
  <si>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</si>
  <si>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</si>
  <si>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</si>
  <si>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</si>
  <si>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</si>
  <si>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</si>
  <si>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</si>
  <si>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</si>
  <si>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</si>
  <si>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</si>
  <si>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</si>
  <si>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</si>
  <si>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</si>
  <si>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</si>
  <si>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</si>
  <si>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</si>
  <si>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</si>
  <si>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</si>
  <si>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</si>
  <si>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</si>
  <si>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</si>
  <si>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</si>
  <si>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</si>
  <si>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</si>
  <si>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</si>
  <si>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</si>
  <si>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</si>
  <si>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</si>
  <si>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</si>
  <si>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</si>
  <si>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</si>
  <si>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</si>
  <si>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</si>
  <si>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</si>
  <si>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</si>
  <si>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</si>
  <si>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</si>
  <si>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</si>
  <si>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</si>
  <si>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</si>
  <si>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</si>
  <si>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</si>
  <si>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</si>
  <si>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</si>
  <si>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</si>
  <si>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</si>
  <si>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</si>
  <si>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</si>
  <si>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</si>
  <si>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</si>
  <si>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</si>
  <si>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</si>
  <si>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</si>
  <si>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</si>
  <si>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</si>
  <si>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</si>
  <si>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</si>
  <si>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</si>
  <si>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</si>
  <si>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</si>
  <si>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</si>
  <si>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</si>
  <si>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</si>
  <si>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</si>
  <si>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</si>
  <si>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</si>
  <si>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</si>
  <si>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</si>
  <si>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</si>
  <si>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</si>
  <si>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</si>
  <si>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</si>
  <si>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</si>
  <si>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</si>
  <si>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</si>
  <si>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</si>
  <si>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</si>
  <si>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</si>
  <si>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</si>
  <si>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</si>
  <si>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</si>
  <si>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</si>
  <si>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</si>
  <si>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</si>
  <si>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</si>
  <si>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</si>
  <si>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</si>
  <si>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</si>
  <si>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</si>
  <si>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</si>
  <si>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</si>
  <si>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</si>
  <si>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</si>
  <si>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</si>
  <si>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</si>
  <si>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</si>
  <si>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</si>
  <si>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</si>
  <si>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</si>
  <si>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</si>
  <si>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</si>
  <si>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</si>
  <si>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</si>
  <si>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</si>
  <si>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</si>
  <si>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</si>
  <si>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</si>
  <si>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</si>
  <si>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</si>
  <si>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</si>
  <si>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</si>
  <si>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</si>
  <si>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</si>
  <si>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</si>
  <si>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</si>
  <si>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</si>
  <si>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</si>
  <si>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</si>
  <si>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</si>
  <si>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</si>
  <si>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</si>
  <si>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</si>
  <si>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</si>
  <si>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</si>
  <si>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</si>
  <si>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</si>
  <si>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</si>
  <si>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</si>
  <si>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</si>
  <si>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</si>
  <si>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</si>
  <si>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</si>
  <si>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</si>
  <si>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</si>
  <si>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</si>
  <si>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</si>
  <si>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</si>
  <si>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</si>
  <si>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</si>
  <si>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</si>
  <si>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</si>
  <si>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</si>
  <si>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</si>
  <si>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</si>
  <si>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</si>
  <si>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</si>
  <si>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</si>
  <si>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</si>
  <si>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</si>
  <si>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</si>
  <si>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</si>
  <si>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</si>
  <si>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</si>
  <si>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</si>
  <si>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</si>
  <si>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</si>
  <si>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</si>
  <si>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</si>
  <si>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</si>
  <si>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</si>
  <si>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</si>
  <si>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</si>
  <si>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</si>
  <si>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</si>
  <si>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</si>
  <si>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</si>
  <si>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</si>
  <si>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</si>
  <si>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</si>
  <si>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</si>
  <si>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</si>
  <si>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</si>
  <si>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</si>
  <si>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</si>
  <si>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</si>
  <si>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</si>
  <si>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</si>
  <si>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</si>
  <si>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</si>
  <si>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</si>
  <si>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</si>
  <si>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</si>
  <si>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</si>
  <si>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</si>
  <si>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</si>
  <si>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</si>
  <si>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</si>
  <si>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</si>
  <si>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</si>
  <si>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</si>
  <si>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</si>
  <si>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</si>
  <si>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</si>
  <si>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</si>
  <si>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</si>
  <si>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</si>
  <si>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</si>
  <si>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</si>
  <si>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</si>
  <si>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</si>
  <si>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</si>
  <si>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</si>
  <si>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</si>
  <si>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</si>
  <si>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</si>
  <si>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</si>
  <si>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</si>
  <si>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</si>
  <si>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</si>
  <si>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</si>
  <si>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</si>
  <si>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</si>
  <si>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</si>
  <si>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</si>
  <si>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</si>
  <si>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</si>
  <si>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</si>
  <si>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</si>
  <si>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</si>
  <si>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</si>
  <si>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</si>
  <si>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</si>
  <si>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</si>
  <si>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</si>
  <si>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</si>
  <si>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</si>
  <si>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</si>
  <si>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</si>
  <si>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</si>
  <si>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</si>
  <si>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</si>
  <si>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</si>
  <si>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</si>
  <si>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</si>
  <si>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</si>
  <si>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</si>
  <si>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</si>
  <si>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</si>
  <si>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</si>
  <si>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</si>
  <si>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</si>
  <si>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</si>
  <si>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</si>
  <si>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</si>
  <si>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</si>
  <si>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</si>
  <si>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</si>
  <si>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</si>
  <si>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</si>
  <si>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</si>
  <si>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</si>
  <si>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</si>
  <si>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</si>
  <si>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</si>
  <si>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</si>
  <si>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</si>
  <si>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</si>
  <si>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</si>
  <si>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</si>
  <si>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</si>
  <si>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</si>
  <si>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</si>
  <si>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</si>
  <si>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</si>
  <si>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</si>
  <si>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</si>
  <si>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</si>
  <si>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</si>
  <si>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</si>
  <si>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</si>
  <si>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</si>
  <si>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</si>
  <si>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</si>
  <si>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</si>
  <si>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</si>
  <si>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</si>
  <si>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</si>
  <si>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</si>
  <si>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</si>
  <si>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</si>
  <si>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</si>
  <si>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</si>
  <si>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</si>
  <si>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</si>
  <si>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</si>
  <si>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</si>
  <si>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</si>
  <si>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</si>
  <si>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</si>
  <si>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</si>
  <si>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</si>
  <si>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</si>
  <si>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</si>
  <si>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</si>
  <si>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</si>
  <si>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</si>
  <si>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</si>
  <si>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</si>
  <si>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</si>
  <si>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</si>
  <si>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</si>
  <si>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</si>
  <si>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</si>
  <si>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</si>
  <si>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</si>
  <si>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</si>
  <si>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</si>
  <si>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</si>
  <si>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</si>
  <si>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</si>
  <si>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</si>
  <si>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</si>
  <si>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</si>
  <si>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</si>
  <si>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</si>
  <si>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</si>
  <si>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</si>
  <si>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</si>
  <si>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</si>
  <si>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</si>
  <si>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</si>
  <si>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</si>
  <si>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</si>
  <si>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</si>
  <si>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</si>
  <si>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</si>
  <si>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</si>
  <si>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</si>
  <si>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</si>
  <si>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</si>
  <si>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</si>
  <si>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</si>
  <si>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</si>
  <si>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</si>
  <si>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</si>
  <si>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</si>
  <si>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</si>
  <si>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</si>
  <si>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</si>
  <si>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</si>
  <si>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</si>
  <si>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</si>
  <si>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</si>
  <si>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</si>
  <si>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</si>
  <si>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</si>
  <si>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</si>
  <si>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</si>
  <si>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</si>
  <si>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</si>
  <si>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</si>
  <si>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</si>
  <si>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</si>
  <si>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</si>
  <si>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</si>
  <si>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</si>
  <si>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</si>
  <si>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</si>
  <si>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</si>
  <si>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</si>
  <si>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</si>
  <si>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</si>
  <si>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</si>
  <si>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</si>
  <si>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</si>
  <si>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</si>
  <si>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</si>
  <si>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</si>
  <si>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</si>
  <si>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</si>
  <si>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</si>
  <si>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</si>
  <si>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</si>
  <si>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</si>
  <si>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</si>
  <si>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</si>
  <si>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</si>
  <si>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</si>
  <si>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</si>
  <si>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</si>
  <si>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</si>
  <si>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</si>
  <si>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</si>
  <si>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</si>
  <si>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</si>
  <si>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</si>
  <si>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</si>
  <si>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</si>
  <si>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</si>
  <si>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</si>
  <si>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</si>
  <si>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</si>
  <si>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</si>
  <si>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</si>
  <si>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</si>
  <si>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</si>
  <si>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</si>
  <si>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</si>
  <si>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</si>
  <si>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</si>
  <si>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</si>
  <si>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</si>
  <si>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</si>
  <si>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</si>
  <si>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</si>
  <si>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</si>
  <si>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</si>
  <si>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</si>
  <si>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</si>
  <si>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</si>
  <si>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</si>
  <si>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</si>
  <si>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</si>
  <si>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</si>
  <si>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</si>
  <si>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</si>
  <si>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</si>
  <si>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</si>
  <si>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</si>
  <si>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</si>
  <si>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</si>
  <si>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</si>
  <si>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</si>
  <si>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</si>
  <si>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</si>
  <si>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</si>
  <si>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</si>
  <si>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</si>
  <si>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</si>
  <si>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</si>
  <si>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</si>
  <si>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</si>
  <si>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</si>
  <si>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</si>
  <si>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</si>
  <si>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</si>
  <si>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</si>
  <si>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</si>
  <si>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</si>
  <si>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</si>
  <si>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</si>
  <si>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</si>
  <si>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</si>
  <si>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</si>
  <si>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</si>
  <si>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</si>
  <si>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</si>
  <si>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</si>
  <si>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</si>
  <si>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</si>
  <si>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</si>
  <si>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</si>
  <si>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</si>
  <si>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</si>
  <si>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</si>
  <si>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</si>
  <si>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</si>
  <si>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</si>
  <si>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</si>
  <si>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</si>
  <si>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</si>
  <si>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</si>
  <si>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</si>
  <si>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</si>
  <si>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</si>
  <si>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</si>
  <si>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</si>
  <si>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</si>
  <si>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</si>
  <si>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</si>
  <si>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</si>
  <si>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</si>
  <si>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</si>
  <si>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</si>
  <si>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</si>
  <si>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</si>
  <si>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</si>
  <si>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</si>
  <si>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</si>
  <si>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</si>
  <si>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</si>
  <si>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</si>
  <si>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</si>
  <si>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</si>
  <si>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</si>
  <si>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</si>
  <si>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</si>
  <si>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</si>
  <si>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</si>
  <si>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</si>
  <si>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</si>
  <si>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</si>
  <si>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</si>
  <si>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</si>
  <si>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</si>
  <si>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</si>
  <si>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</si>
  <si>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</si>
  <si>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</si>
  <si>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</si>
  <si>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</si>
  <si>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</si>
  <si>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</si>
  <si>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</si>
  <si>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</si>
  <si>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</si>
  <si>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</si>
  <si>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</si>
  <si>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</si>
  <si>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</si>
  <si>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</si>
  <si>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</si>
  <si>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</si>
  <si>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</si>
  <si>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</si>
  <si>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</si>
  <si>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</si>
  <si>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</si>
  <si>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</si>
  <si>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</si>
  <si>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</si>
  <si>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</si>
  <si>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</si>
  <si>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</si>
  <si>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</si>
  <si>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</si>
  <si>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</si>
  <si>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</si>
  <si>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</si>
  <si>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</si>
  <si>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</si>
  <si>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</si>
  <si>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</si>
  <si>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</si>
  <si>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</si>
  <si>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</si>
  <si>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</si>
  <si>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</si>
  <si>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</si>
  <si>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</si>
  <si>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</si>
  <si>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</si>
  <si>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</si>
  <si>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</si>
  <si>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</si>
  <si>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</si>
  <si>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</si>
  <si>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</si>
  <si>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</si>
  <si>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</si>
  <si>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</si>
  <si>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</si>
  <si>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</si>
  <si>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</si>
  <si>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</si>
  <si>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</si>
  <si>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</si>
  <si>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</si>
  <si>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</si>
  <si>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</si>
  <si>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</si>
  <si>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</si>
  <si>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</si>
  <si>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</si>
  <si>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</si>
  <si>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</si>
  <si>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</si>
  <si>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</si>
  <si>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</si>
  <si>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</si>
  <si>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</si>
  <si>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</si>
  <si>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</si>
  <si>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</si>
  <si>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</si>
  <si>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</si>
  <si>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</si>
  <si>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</si>
  <si>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</si>
  <si>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</si>
  <si>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</si>
  <si>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</si>
  <si>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</si>
  <si>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</si>
  <si>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</si>
  <si>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</si>
  <si>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</si>
  <si>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</si>
  <si>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</si>
  <si>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</si>
  <si>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</si>
  <si>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</si>
  <si>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</si>
  <si>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</si>
  <si>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</si>
  <si>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</si>
  <si>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</si>
  <si>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</si>
  <si>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</si>
  <si>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</si>
  <si>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</si>
  <si>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</si>
  <si>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</si>
  <si>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</si>
  <si>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</si>
  <si>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</si>
  <si>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</si>
  <si>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</si>
  <si>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</si>
  <si>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</si>
  <si>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</si>
  <si>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</si>
  <si>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</si>
  <si>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</si>
  <si>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</si>
  <si>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</si>
  <si>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</si>
  <si>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</si>
  <si>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</si>
  <si>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</si>
  <si>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</si>
  <si>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</si>
  <si>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</si>
  <si>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</si>
  <si>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</si>
  <si>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</si>
  <si>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</si>
  <si>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</si>
  <si>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</si>
  <si>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</si>
  <si>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</si>
  <si>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</si>
  <si>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</si>
  <si>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</si>
  <si>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</si>
  <si>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</si>
  <si>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</si>
  <si>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</si>
  <si>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</si>
  <si>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</si>
  <si>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</si>
  <si>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</si>
  <si>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</si>
  <si>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</si>
  <si>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</si>
  <si>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</si>
  <si>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</si>
  <si>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</si>
  <si>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</si>
  <si>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</si>
  <si>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</si>
  <si>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</si>
  <si>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</si>
  <si>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</si>
  <si>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</si>
  <si>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</si>
  <si>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</si>
  <si>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</si>
  <si>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</si>
  <si>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</si>
  <si>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</si>
  <si>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</si>
  <si>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</si>
  <si>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</si>
  <si>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</si>
  <si>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</si>
  <si>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</si>
  <si>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</si>
  <si>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</si>
  <si>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</si>
  <si>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</si>
  <si>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</si>
  <si>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</si>
  <si>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</si>
  <si>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</si>
  <si>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</si>
  <si>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</si>
  <si>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</si>
  <si>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</si>
  <si>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</si>
  <si>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</si>
  <si>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</si>
  <si>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</si>
  <si>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</si>
  <si>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</si>
  <si>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</si>
  <si>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</si>
  <si>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</si>
  <si>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</si>
  <si>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</si>
  <si>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</si>
  <si>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</si>
  <si>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</si>
  <si>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</si>
  <si>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</si>
  <si>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</si>
  <si>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</si>
  <si>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</si>
  <si>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</si>
  <si>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</si>
  <si>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</si>
  <si>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</si>
  <si>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</si>
  <si>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</si>
  <si>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</si>
  <si>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</si>
  <si>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</si>
  <si>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</si>
  <si>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</si>
  <si>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</si>
  <si>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</si>
  <si>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</si>
  <si>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</si>
  <si>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</si>
  <si>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</si>
  <si>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</si>
  <si>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</si>
  <si>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</si>
  <si>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</si>
  <si>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</si>
  <si>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</si>
  <si>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</si>
  <si>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</si>
  <si>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</si>
  <si>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</si>
  <si>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</si>
  <si>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</si>
  <si>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</si>
  <si>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</si>
  <si>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</si>
  <si>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</si>
  <si>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</si>
  <si>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</si>
  <si>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</si>
  <si>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</si>
  <si>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</si>
  <si>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</si>
  <si>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</si>
  <si>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</si>
  <si>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</si>
  <si>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</si>
  <si>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</si>
  <si>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</si>
  <si>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</si>
  <si>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</si>
  <si>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</si>
  <si>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</si>
  <si>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</si>
  <si>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</si>
  <si>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</si>
  <si>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</si>
  <si>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</si>
  <si>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</si>
  <si>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</si>
  <si>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</si>
  <si>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</si>
  <si>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</si>
  <si>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</si>
  <si>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</si>
  <si>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</si>
  <si>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</si>
  <si>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</si>
  <si>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</si>
  <si>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</si>
  <si>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</si>
  <si>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</si>
  <si>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</si>
  <si>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</si>
  <si>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</si>
  <si>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</si>
  <si>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</si>
  <si>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</si>
  <si>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</si>
  <si>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</si>
  <si>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</si>
  <si>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</si>
  <si>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</si>
  <si>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</si>
  <si>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</si>
  <si>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</si>
  <si>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</si>
  <si>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</si>
  <si>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</si>
  <si>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</si>
  <si>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</si>
  <si>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</si>
  <si>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</si>
  <si>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</si>
  <si>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</si>
  <si>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</si>
  <si>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</si>
  <si>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</si>
  <si>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</si>
  <si>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</si>
  <si>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</si>
  <si>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</si>
  <si>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</si>
  <si>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</si>
  <si>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</si>
  <si>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</si>
  <si>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</si>
  <si>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</si>
  <si>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</si>
  <si>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</si>
  <si>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</si>
  <si>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</si>
  <si>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</si>
  <si>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</si>
  <si>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</si>
  <si>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</si>
  <si>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</si>
  <si>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</si>
  <si>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</si>
  <si>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</si>
  <si>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</si>
  <si>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</si>
  <si>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</si>
  <si>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</si>
  <si>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</si>
  <si>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</si>
  <si>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</si>
  <si>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</si>
  <si>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</si>
  <si>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</si>
  <si>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</si>
  <si>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</si>
  <si>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</si>
  <si>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</si>
  <si>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</si>
  <si>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</si>
  <si>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</si>
  <si>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</si>
  <si>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</si>
  <si>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</si>
  <si>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</si>
  <si>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</si>
  <si>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</si>
  <si>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</si>
  <si>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</si>
  <si>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</si>
  <si>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</si>
  <si>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</si>
  <si>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</si>
  <si>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</si>
  <si>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</si>
  <si>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</si>
  <si>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</si>
  <si>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</si>
  <si>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</si>
  <si>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</si>
  <si>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</si>
  <si>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</si>
  <si>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</si>
  <si>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</si>
  <si>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</si>
  <si>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</si>
  <si>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</si>
  <si>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</si>
  <si>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</si>
  <si>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</si>
  <si>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</si>
  <si>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</si>
  <si>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</si>
  <si>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</si>
  <si>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</si>
  <si>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</si>
  <si>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</si>
  <si>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</si>
  <si>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</si>
  <si>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</si>
  <si>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</si>
  <si>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</si>
  <si>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</si>
  <si>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</si>
  <si>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</si>
  <si>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</si>
  <si>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</si>
  <si>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</si>
  <si>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</si>
  <si>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</si>
  <si>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</si>
  <si>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</si>
  <si>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</si>
  <si>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</si>
  <si>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</si>
  <si>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</si>
  <si>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</si>
  <si>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</si>
  <si>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</si>
  <si>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</si>
  <si>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</si>
  <si>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</si>
  <si>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</si>
  <si>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</si>
  <si>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</si>
  <si>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</si>
  <si>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</si>
  <si>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</si>
  <si>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</si>
  <si>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</si>
  <si>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</si>
  <si>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</si>
  <si>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</si>
  <si>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</si>
  <si>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</si>
  <si>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</si>
  <si>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</si>
  <si>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</si>
  <si>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</si>
  <si>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</si>
  <si>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</si>
  <si>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</si>
  <si>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</si>
  <si>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</si>
  <si>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</si>
  <si>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</si>
  <si>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</si>
  <si>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</si>
  <si>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</si>
  <si>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</si>
  <si>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</si>
  <si>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</si>
  <si>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</si>
  <si>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</si>
  <si>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</si>
  <si>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</si>
  <si>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</si>
  <si>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</si>
  <si>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</si>
  <si>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</si>
  <si>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</si>
  <si>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</si>
  <si>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</si>
  <si>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</si>
  <si>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</si>
  <si>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</si>
  <si>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</si>
  <si>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</si>
  <si>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</si>
  <si>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</si>
  <si>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</si>
  <si>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</si>
  <si>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</si>
  <si>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</si>
  <si>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</si>
  <si>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</si>
  <si>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</si>
  <si>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</si>
  <si>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</si>
  <si>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</si>
  <si>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</si>
  <si>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</si>
  <si>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</si>
  <si>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</si>
  <si>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</si>
  <si>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</si>
  <si>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</si>
  <si>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</si>
  <si>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</si>
  <si>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</si>
  <si>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</si>
  <si>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</si>
  <si>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</si>
  <si>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</si>
  <si>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</si>
  <si>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</si>
  <si>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</si>
  <si>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</si>
  <si>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</si>
  <si>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</si>
  <si>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</si>
  <si>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</si>
  <si>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</si>
  <si>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</si>
  <si>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</si>
  <si>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</si>
  <si>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</si>
  <si>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</si>
  <si>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</si>
  <si>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</si>
  <si>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</si>
  <si>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</si>
  <si>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</si>
  <si>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</si>
  <si>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</si>
  <si>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</si>
  <si>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</si>
  <si>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</si>
  <si>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</si>
  <si>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</si>
  <si>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</si>
  <si>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</si>
  <si>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</si>
  <si>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</si>
  <si>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</si>
  <si>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</si>
  <si>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</si>
  <si>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</si>
  <si>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</si>
  <si>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</si>
  <si>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</si>
  <si>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</si>
  <si>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</si>
  <si>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</si>
  <si>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</si>
  <si>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</si>
  <si>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</si>
  <si>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</si>
  <si>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</si>
  <si>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</si>
  <si>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</si>
  <si>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</si>
  <si>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</si>
  <si>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</si>
  <si>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</si>
  <si>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</si>
  <si>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</si>
  <si>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</si>
  <si>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</si>
  <si>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</si>
  <si>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</si>
  <si>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</si>
  <si>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</si>
  <si>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</si>
  <si>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</si>
  <si>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</si>
  <si>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</si>
  <si>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</si>
  <si>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</si>
  <si>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</si>
  <si>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</si>
  <si>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</si>
  <si>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</si>
  <si>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</si>
  <si>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</si>
  <si>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</si>
  <si>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</si>
  <si>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</si>
  <si>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</si>
  <si>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</si>
  <si>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</si>
  <si>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</si>
  <si>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</si>
  <si>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</si>
  <si>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</si>
  <si>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</si>
  <si>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</si>
  <si>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</si>
  <si>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</si>
  <si>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</si>
  <si>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</si>
  <si>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</si>
  <si>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</si>
  <si>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</si>
  <si>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</si>
  <si>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</si>
  <si>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</si>
  <si>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</si>
  <si>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</si>
  <si>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</si>
  <si>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</si>
  <si>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</si>
  <si>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</si>
  <si>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</si>
  <si>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</si>
  <si>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</si>
  <si>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</si>
  <si>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</si>
  <si>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</si>
  <si>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</si>
  <si>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</si>
  <si>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</si>
  <si>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</si>
  <si>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</si>
  <si>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</si>
  <si>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</si>
  <si>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</si>
  <si>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</si>
  <si>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</si>
  <si>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</si>
  <si>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</si>
  <si>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</si>
  <si>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</si>
  <si>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</si>
  <si>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</si>
  <si>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</si>
  <si>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</si>
  <si>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</si>
  <si>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</si>
  <si>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</si>
  <si>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</si>
  <si>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</si>
  <si>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</si>
  <si>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</si>
  <si>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</si>
  <si>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</si>
  <si>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</si>
  <si>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</si>
  <si>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</si>
  <si>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</si>
  <si>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</si>
  <si>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</si>
  <si>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</si>
  <si>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</si>
  <si>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</si>
  <si>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</si>
  <si>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</si>
  <si>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</si>
  <si>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</si>
  <si>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</si>
  <si>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</si>
  <si>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</si>
  <si>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</si>
  <si>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</si>
  <si>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</si>
  <si>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</si>
  <si>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</si>
  <si>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</si>
  <si>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</si>
  <si>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</si>
  <si>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</si>
  <si>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</si>
  <si>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</si>
  <si>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</si>
  <si>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</si>
  <si>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</si>
  <si>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</si>
  <si>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</si>
  <si>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</si>
  <si>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</si>
  <si>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</si>
  <si>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</si>
  <si>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</si>
  <si>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</si>
  <si>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</si>
  <si>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</si>
  <si>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</si>
  <si>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</si>
  <si>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</si>
  <si>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</si>
  <si>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</si>
  <si>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</si>
  <si>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</si>
  <si>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</si>
  <si>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</si>
  <si>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</si>
  <si>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</si>
  <si>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</si>
  <si>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</si>
  <si>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</si>
  <si>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</si>
  <si>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</si>
  <si>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</si>
  <si>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</si>
  <si>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</si>
  <si>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</si>
  <si>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</si>
  <si>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</si>
  <si>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</si>
  <si>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</si>
  <si>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</si>
  <si>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</si>
  <si>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</si>
  <si>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</si>
  <si>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</si>
  <si>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</si>
  <si>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</si>
  <si>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</si>
  <si>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</si>
  <si>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</si>
  <si>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</si>
  <si>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</si>
  <si>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</si>
  <si>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</si>
  <si>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</si>
  <si>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</si>
  <si>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</si>
  <si>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</si>
  <si>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</si>
  <si>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</si>
  <si>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</si>
  <si>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</si>
  <si>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</si>
  <si>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</si>
  <si>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</si>
  <si>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</si>
  <si>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</si>
  <si>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</si>
  <si>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</si>
  <si>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</si>
  <si>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</si>
  <si>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</si>
  <si>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</si>
  <si>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</si>
  <si>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</si>
  <si>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</si>
  <si>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</si>
  <si>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</si>
  <si>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</si>
  <si>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</si>
  <si>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</si>
  <si>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</si>
  <si>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</si>
  <si>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</si>
  <si>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</si>
  <si>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</si>
  <si>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</si>
  <si>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</si>
  <si>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</si>
  <si>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</si>
  <si>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</si>
  <si>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</si>
  <si>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</si>
  <si>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</si>
  <si>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</si>
  <si>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</si>
  <si>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</si>
  <si>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</si>
  <si>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</si>
  <si>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</si>
  <si>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</si>
  <si>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</si>
  <si>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</si>
  <si>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</si>
  <si>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</si>
  <si>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</si>
  <si>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</si>
  <si>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</si>
  <si>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</si>
  <si>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</si>
  <si>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</si>
  <si>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</si>
  <si>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</si>
  <si>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</si>
  <si>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</si>
  <si>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</si>
  <si>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</si>
  <si>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</si>
  <si>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</si>
  <si>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</si>
  <si>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</si>
  <si>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</si>
  <si>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</si>
  <si>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</si>
  <si>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</si>
  <si>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</si>
  <si>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</si>
  <si>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</si>
  <si>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</si>
  <si>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</si>
  <si>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</si>
  <si>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</si>
  <si>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</si>
  <si>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</si>
  <si>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</si>
  <si>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</si>
  <si>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</si>
  <si>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</si>
  <si>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</si>
  <si>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</si>
  <si>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</si>
  <si>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</si>
  <si>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</si>
  <si>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</si>
  <si>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</si>
  <si>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</si>
  <si>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</si>
  <si>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</si>
  <si>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</si>
  <si>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</si>
  <si>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</si>
  <si>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</si>
  <si>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</si>
  <si>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</si>
  <si>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</si>
  <si>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</si>
  <si>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</si>
  <si>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</si>
  <si>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</si>
  <si>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</si>
  <si>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</si>
  <si>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</si>
  <si>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</si>
  <si>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</si>
  <si>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</si>
  <si>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</si>
  <si>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</si>
  <si>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</si>
  <si>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</si>
  <si>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</si>
  <si>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</si>
  <si>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</si>
  <si>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</si>
  <si>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</si>
  <si>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</si>
  <si>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</si>
  <si>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</si>
  <si>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</si>
  <si>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</si>
  <si>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</si>
  <si>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</si>
  <si>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</si>
  <si>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</si>
  <si>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</si>
  <si>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</si>
  <si>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</si>
  <si>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</si>
  <si>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</si>
  <si>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</si>
  <si>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</si>
  <si>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</si>
  <si>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</si>
  <si>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</si>
  <si>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</si>
  <si>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</si>
  <si>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</si>
  <si>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</si>
  <si>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</si>
  <si>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</si>
  <si>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</si>
  <si>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</si>
  <si>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</si>
  <si>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</si>
  <si>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</si>
  <si>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</si>
  <si>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</si>
  <si>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</si>
  <si>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</si>
  <si>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</si>
  <si>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</si>
  <si>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</si>
  <si>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</si>
  <si>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</si>
  <si>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</si>
  <si>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</si>
  <si>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</si>
  <si>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</si>
  <si>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</si>
  <si>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</si>
  <si>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</si>
  <si>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</si>
  <si>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</si>
  <si>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</si>
  <si>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</si>
  <si>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</si>
  <si>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</si>
  <si>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</si>
  <si>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</si>
  <si>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</si>
  <si>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</si>
  <si>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</si>
  <si>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</si>
  <si>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</si>
  <si>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</si>
  <si>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</si>
  <si>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</si>
  <si>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</si>
  <si>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</si>
  <si>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</si>
  <si>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</si>
  <si>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</si>
  <si>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</si>
  <si>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</si>
  <si>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</si>
  <si>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</si>
  <si>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</si>
  <si>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</si>
  <si>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</si>
  <si>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</si>
  <si>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</si>
  <si>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</si>
  <si>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</si>
  <si>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</si>
  <si>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</si>
  <si>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</si>
  <si>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</si>
  <si>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</si>
  <si>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</si>
  <si>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</si>
  <si>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</si>
  <si>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</si>
  <si>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</si>
  <si>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</si>
  <si>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</si>
  <si>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</si>
  <si>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</si>
  <si>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</si>
  <si>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</si>
  <si>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</si>
  <si>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</si>
  <si>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</si>
  <si>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</si>
  <si>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</si>
  <si>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</si>
  <si>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</si>
  <si>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</si>
  <si>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</si>
  <si>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</si>
  <si>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</si>
  <si>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</si>
  <si>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</si>
  <si>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</si>
  <si>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</si>
  <si>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</si>
  <si>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</si>
  <si>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</si>
  <si>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</si>
  <si>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</si>
  <si>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</si>
  <si>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</si>
  <si>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</si>
  <si>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</si>
  <si>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</si>
  <si>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</si>
  <si>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</si>
  <si>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</si>
  <si>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</si>
  <si>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</si>
  <si>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</si>
  <si>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</si>
  <si>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</si>
  <si>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</si>
  <si>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</si>
  <si>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</si>
  <si>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</si>
  <si>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</si>
  <si>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</si>
  <si>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</si>
  <si>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</si>
  <si>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</si>
  <si>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</si>
  <si>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</si>
  <si>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</si>
  <si>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</si>
  <si>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</si>
  <si>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</si>
  <si>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</si>
  <si>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</si>
  <si>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</si>
  <si>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</si>
  <si>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</si>
  <si>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</si>
  <si>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</si>
  <si>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</si>
  <si>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</si>
  <si>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</si>
  <si>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</si>
  <si>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</si>
  <si>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</si>
  <si>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</si>
  <si>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</si>
  <si>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</si>
  <si>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</si>
  <si>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</si>
  <si>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</si>
  <si>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</si>
  <si>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</si>
  <si>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</si>
  <si>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</si>
  <si>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</si>
  <si>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</si>
  <si>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</si>
  <si>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</si>
  <si>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</si>
  <si>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</si>
  <si>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</si>
  <si>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</si>
  <si>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</si>
  <si>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</si>
  <si>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</si>
  <si>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</si>
  <si>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</si>
  <si>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</si>
  <si>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</si>
  <si>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</si>
  <si>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</si>
  <si>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</si>
  <si>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</si>
  <si>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</si>
  <si>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</si>
  <si>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</si>
  <si>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</si>
  <si>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</si>
  <si>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</si>
  <si>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</si>
  <si>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</si>
  <si>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</si>
  <si>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</si>
  <si>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</si>
  <si>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</si>
  <si>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</si>
  <si>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</si>
  <si>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</si>
  <si>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</si>
  <si>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</si>
  <si>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</si>
  <si>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</si>
  <si>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</si>
  <si>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</si>
  <si>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</si>
  <si>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</si>
  <si>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</si>
  <si>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</si>
  <si>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</si>
  <si>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</si>
  <si>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</si>
  <si>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</si>
  <si>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</si>
  <si>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</si>
  <si>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</si>
  <si>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</si>
  <si>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</si>
  <si>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</si>
  <si>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</si>
  <si>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</si>
  <si>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</si>
  <si>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</si>
  <si>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</si>
  <si>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</si>
  <si>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</si>
  <si>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</si>
  <si>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</si>
  <si>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</si>
  <si>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</si>
  <si>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</si>
  <si>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</si>
  <si>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</si>
  <si>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</si>
  <si>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</si>
  <si>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</si>
  <si>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</si>
  <si>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</si>
  <si>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</si>
  <si>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</si>
  <si>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</si>
  <si>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</si>
  <si>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</si>
  <si>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</si>
  <si>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</si>
  <si>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</si>
  <si>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</si>
  <si>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</si>
  <si>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</si>
  <si>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</si>
  <si>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</si>
  <si>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</si>
  <si>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</si>
  <si>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</si>
  <si>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</si>
  <si>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</si>
  <si>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</si>
  <si>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</si>
  <si>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</si>
  <si>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</si>
  <si>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</si>
  <si>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</si>
  <si>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</si>
  <si>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</si>
  <si>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</si>
  <si>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</si>
  <si>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</si>
  <si>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</si>
  <si>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</si>
  <si>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</si>
  <si>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</si>
  <si>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</si>
  <si>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</si>
  <si>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</si>
  <si>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</si>
  <si>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</si>
  <si>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</si>
  <si>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</si>
  <si>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</si>
  <si>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</si>
  <si>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</si>
  <si>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</si>
  <si>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</si>
  <si>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</si>
  <si>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</si>
  <si>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</si>
  <si>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</si>
  <si>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</si>
  <si>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</si>
  <si>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</si>
  <si>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</si>
  <si>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</si>
  <si>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</si>
  <si>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</si>
  <si>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</si>
  <si>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</si>
  <si>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</si>
  <si>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</si>
  <si>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</si>
  <si>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</si>
  <si>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</si>
  <si>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</si>
  <si>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</si>
  <si>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</si>
  <si>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</si>
  <si>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</si>
  <si>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</si>
  <si>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</si>
  <si>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</si>
  <si>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</si>
  <si>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</si>
  <si>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</si>
  <si>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</si>
  <si>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</si>
  <si>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</si>
  <si>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</si>
  <si>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</si>
  <si>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</si>
  <si>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</si>
  <si>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</si>
  <si>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</si>
  <si>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</si>
  <si>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</si>
  <si>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</si>
  <si>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</si>
  <si>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</si>
  <si>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</si>
  <si>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</si>
  <si>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</si>
  <si>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</si>
  <si>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</si>
  <si>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</si>
  <si>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</si>
  <si>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</si>
  <si>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</si>
  <si>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</si>
  <si>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</si>
  <si>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</si>
  <si>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</si>
  <si>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</si>
  <si>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</si>
  <si>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</si>
  <si>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</si>
  <si>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</si>
  <si>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</si>
  <si>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</si>
  <si>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</si>
  <si>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</si>
  <si>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</si>
  <si>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</si>
  <si>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</si>
  <si>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</si>
  <si>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</si>
  <si>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</si>
  <si>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</si>
  <si>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</si>
  <si>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</si>
  <si>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</si>
  <si>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</si>
  <si>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</si>
  <si>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</si>
  <si>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</si>
  <si>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</si>
  <si>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</si>
  <si>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</si>
  <si>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</si>
  <si>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</si>
  <si>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</si>
  <si>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</si>
  <si>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</si>
  <si>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</si>
  <si>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</si>
  <si>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</si>
  <si>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</si>
  <si>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</si>
  <si>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</si>
  <si>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</si>
  <si>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</si>
  <si>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</si>
  <si>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</si>
  <si>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</si>
  <si>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</si>
  <si>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</si>
  <si>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</si>
  <si>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</si>
  <si>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</si>
  <si>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</si>
  <si>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</si>
  <si>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</si>
  <si>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</si>
  <si>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</si>
  <si>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</si>
  <si>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</si>
  <si>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</si>
  <si>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</si>
  <si>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</si>
  <si>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</si>
  <si>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</si>
  <si>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</si>
  <si>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</si>
  <si>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</si>
  <si>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</si>
  <si>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</si>
  <si>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</si>
  <si>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</si>
  <si>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</si>
  <si>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</si>
  <si>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</si>
  <si>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</si>
  <si>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</si>
  <si>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</si>
  <si>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</si>
  <si>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</si>
  <si>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</si>
  <si>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</si>
  <si>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</si>
  <si>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</si>
  <si>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</si>
  <si>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</si>
  <si>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</si>
  <si>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</si>
  <si>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</si>
  <si>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</si>
  <si>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</si>
  <si>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</si>
  <si>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</si>
  <si>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</si>
  <si>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</si>
  <si>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</si>
  <si>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</si>
  <si>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</si>
  <si>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</si>
  <si>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</si>
  <si>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</si>
  <si>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</si>
  <si>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</si>
  <si>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</si>
  <si>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</si>
  <si>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</si>
  <si>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</si>
  <si>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</si>
  <si>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</si>
  <si>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</si>
  <si>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</si>
  <si>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</si>
  <si>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</si>
  <si>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</si>
  <si>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</si>
  <si>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</si>
  <si>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</si>
  <si>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</si>
  <si>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</si>
  <si>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</si>
  <si>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</si>
  <si>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</si>
  <si>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</si>
  <si>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</si>
  <si>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</si>
  <si>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</si>
  <si>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</si>
  <si>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</si>
  <si>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</si>
  <si>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</si>
  <si>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</si>
  <si>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</si>
  <si>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</si>
  <si>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</si>
  <si>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</si>
  <si>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</si>
  <si>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</si>
  <si>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</si>
  <si>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</si>
  <si>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</si>
  <si>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</si>
  <si>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</si>
  <si>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</si>
  <si>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</si>
  <si>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</si>
  <si>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</si>
  <si>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</si>
  <si>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</si>
  <si>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</si>
  <si>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</si>
  <si>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</si>
  <si>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</si>
  <si>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</si>
  <si>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</si>
  <si>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</si>
  <si>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</si>
  <si>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</si>
  <si>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</si>
  <si>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</si>
  <si>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</si>
  <si>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</si>
  <si>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</si>
  <si>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</si>
  <si>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</si>
  <si>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</si>
  <si>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</si>
  <si>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</si>
  <si>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</si>
  <si>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</si>
  <si>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</si>
  <si>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</si>
  <si>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</si>
  <si>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</si>
  <si>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</si>
  <si>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</si>
  <si>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</si>
  <si>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</si>
  <si>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</si>
  <si>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</si>
  <si>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</si>
  <si>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</si>
  <si>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</si>
  <si>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</si>
  <si>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</si>
  <si>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</si>
  <si>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</si>
  <si>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</si>
  <si>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</si>
  <si>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</si>
  <si>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</si>
  <si>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</si>
  <si>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</si>
  <si>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</si>
  <si>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</si>
  <si>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</si>
  <si>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</si>
  <si>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</si>
  <si>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</si>
  <si>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</si>
  <si>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</si>
  <si>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</si>
  <si>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</si>
  <si>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</si>
  <si>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</si>
  <si>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</si>
  <si>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</si>
  <si>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</si>
  <si>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</si>
  <si>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</si>
  <si>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</si>
  <si>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</si>
  <si>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</si>
  <si>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</si>
  <si>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</si>
  <si>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</si>
  <si>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</si>
  <si>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</si>
  <si>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</si>
  <si>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</si>
  <si>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</si>
  <si>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</si>
  <si>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</si>
  <si>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</si>
  <si>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</si>
  <si>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</si>
  <si>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</si>
  <si>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</si>
  <si>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</si>
  <si>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</si>
  <si>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</si>
  <si>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</si>
  <si>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</si>
  <si>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</si>
  <si>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</si>
  <si>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</si>
  <si>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</si>
  <si>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</si>
  <si>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</si>
  <si>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</si>
  <si>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</si>
  <si>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</si>
  <si>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</si>
  <si>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</si>
  <si>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</si>
  <si>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</si>
  <si>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</si>
  <si>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</si>
  <si>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</si>
  <si>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</si>
  <si>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</si>
  <si>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</si>
  <si>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</si>
  <si>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</si>
  <si>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</si>
  <si>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</si>
  <si>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</si>
  <si>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</si>
  <si>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</si>
  <si>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</si>
  <si>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</si>
  <si>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</si>
  <si>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</si>
  <si>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</si>
  <si>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</si>
  <si>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</si>
  <si>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</si>
  <si>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</si>
  <si>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</si>
  <si>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</si>
  <si>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</si>
  <si>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</si>
  <si>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</si>
  <si>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</si>
  <si>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</si>
  <si>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</si>
  <si>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</si>
  <si>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</si>
  <si>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</si>
  <si>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</si>
  <si>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</si>
  <si>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</si>
  <si>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</si>
  <si>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</si>
  <si>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</si>
  <si>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</si>
  <si>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</si>
  <si>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</si>
  <si>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</si>
  <si>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</si>
  <si>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</si>
  <si>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</si>
  <si>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</si>
  <si>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</si>
  <si>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</si>
  <si>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</si>
  <si>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</si>
  <si>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</si>
  <si>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</si>
  <si>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</si>
  <si>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</si>
  <si>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</si>
  <si>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</si>
  <si>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</si>
  <si>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</si>
  <si>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</si>
  <si>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</si>
  <si>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</si>
  <si>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</si>
  <si>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</si>
  <si>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</si>
  <si>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</si>
  <si>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</si>
  <si>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</si>
  <si>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</si>
  <si>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</si>
  <si>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</si>
  <si>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</si>
  <si>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</si>
  <si>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</si>
  <si>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</si>
  <si>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</si>
  <si>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</si>
  <si>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</si>
  <si>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</si>
  <si>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</si>
  <si>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</si>
  <si>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</si>
  <si>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</si>
  <si>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</si>
  <si>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</si>
  <si>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</si>
  <si>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</si>
  <si>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</si>
  <si>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</si>
  <si>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</si>
  <si>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</si>
  <si>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</si>
  <si>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</si>
  <si>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</si>
  <si>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</si>
  <si>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</si>
  <si>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</si>
  <si>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</si>
  <si>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</si>
  <si>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</si>
  <si>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</si>
  <si>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</si>
  <si>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</si>
  <si>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</si>
  <si>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</si>
  <si>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</si>
  <si>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</si>
  <si>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</si>
  <si>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</si>
  <si>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</si>
  <si>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</si>
  <si>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</si>
  <si>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</si>
  <si>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</si>
  <si>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</si>
  <si>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</si>
  <si>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</si>
  <si>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</si>
  <si>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</si>
  <si>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</si>
  <si>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</si>
  <si>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</si>
  <si>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</si>
  <si>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</si>
  <si>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</si>
  <si>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</si>
  <si>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</si>
  <si>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</si>
  <si>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</si>
  <si>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</si>
  <si>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</si>
  <si>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</si>
  <si>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</si>
  <si>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</si>
  <si>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</si>
  <si>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</si>
  <si>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</si>
  <si>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</si>
  <si>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</si>
  <si>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</si>
  <si>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</si>
  <si>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</si>
  <si>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</si>
  <si>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</si>
  <si>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</si>
  <si>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</si>
  <si>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</si>
  <si>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</si>
  <si>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</si>
  <si>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</si>
  <si>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</si>
  <si>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</si>
  <si>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</si>
  <si>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</si>
  <si>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</si>
  <si>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</si>
  <si>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</si>
  <si>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</si>
  <si>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</si>
  <si>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</si>
  <si>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</si>
  <si>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</si>
  <si>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</si>
  <si>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</si>
  <si>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</si>
  <si>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</si>
  <si>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</si>
  <si>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</si>
  <si>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</si>
  <si>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</si>
  <si>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</si>
  <si>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</si>
  <si>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</si>
  <si>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</si>
  <si>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</si>
  <si>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</si>
  <si>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</si>
  <si>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</si>
  <si>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</si>
  <si>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</si>
  <si>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</si>
  <si>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</si>
  <si>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</si>
  <si>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</si>
  <si>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</si>
  <si>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</si>
  <si>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</si>
  <si>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</si>
  <si>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</si>
  <si>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</si>
  <si>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</si>
  <si>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</si>
  <si>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</si>
  <si>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</si>
  <si>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</si>
  <si>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</si>
  <si>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</si>
  <si>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</si>
  <si>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</si>
  <si>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</si>
  <si>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</si>
  <si>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</si>
  <si>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</si>
  <si>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</si>
  <si>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</si>
  <si>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</si>
  <si>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</si>
  <si>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</si>
  <si>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</si>
  <si>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</si>
  <si>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</si>
  <si>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</si>
  <si>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</si>
  <si>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</si>
  <si>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</si>
  <si>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</si>
  <si>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</si>
  <si>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</si>
  <si>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</si>
  <si>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</si>
  <si>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</si>
  <si>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</si>
  <si>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</si>
  <si>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</si>
  <si>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</si>
  <si>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</si>
  <si>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</si>
  <si>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</si>
  <si>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</si>
  <si>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</si>
  <si>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</si>
  <si>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</si>
  <si>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</si>
  <si>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</si>
  <si>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</si>
  <si>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</si>
  <si>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</si>
  <si>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</si>
  <si>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</si>
  <si>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</si>
  <si>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</si>
  <si>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</si>
  <si>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</si>
  <si>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</si>
  <si>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</si>
  <si>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</si>
  <si>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</si>
  <si>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</si>
  <si>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</si>
  <si>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</si>
  <si>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</si>
  <si>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</si>
  <si>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</si>
  <si>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</si>
  <si>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</si>
  <si>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</si>
  <si>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</si>
  <si>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</si>
  <si>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</si>
  <si>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</si>
  <si>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</si>
  <si>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</si>
  <si>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</si>
  <si>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</si>
  <si>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</si>
  <si>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</si>
  <si>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</si>
  <si>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</si>
  <si>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</si>
  <si>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</si>
  <si>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</si>
  <si>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</si>
  <si>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</si>
  <si>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</si>
  <si>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</si>
  <si>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</si>
  <si>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</si>
  <si>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</si>
  <si>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</si>
  <si>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</si>
  <si>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</si>
  <si>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</si>
  <si>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</si>
  <si>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</si>
  <si>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</si>
  <si>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</si>
  <si>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</si>
  <si>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</si>
  <si>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</si>
  <si>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</si>
  <si>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</si>
  <si>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</si>
  <si>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</si>
  <si>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</si>
  <si>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</si>
  <si>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</si>
  <si>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</si>
  <si>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</si>
  <si>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</si>
  <si>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</si>
  <si>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</si>
  <si>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</si>
  <si>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</si>
  <si>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</si>
  <si>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</si>
  <si>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</si>
  <si>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</si>
  <si>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</si>
  <si>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</si>
  <si>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</si>
  <si>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</si>
  <si>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</si>
  <si>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</si>
  <si>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</si>
  <si>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</si>
  <si>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</si>
  <si>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</si>
  <si>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</si>
  <si>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</si>
  <si>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</si>
  <si>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</si>
  <si>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</si>
  <si>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</si>
  <si>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</si>
  <si>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</si>
  <si>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</si>
  <si>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</si>
  <si>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</si>
  <si>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</si>
  <si>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</si>
  <si>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</si>
  <si>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</si>
  <si>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</si>
  <si>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</si>
  <si>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</si>
  <si>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</si>
  <si>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</si>
  <si>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</si>
  <si>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</si>
  <si>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</si>
  <si>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</si>
  <si>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</si>
  <si>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</si>
  <si>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</si>
  <si>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</si>
  <si>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</si>
  <si>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</si>
  <si>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</si>
  <si>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</si>
  <si>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</si>
  <si>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</si>
  <si>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</si>
  <si>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</si>
  <si>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</si>
  <si>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</si>
  <si>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</si>
  <si>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</si>
  <si>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</si>
  <si>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</si>
  <si>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</si>
  <si>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</si>
  <si>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</si>
  <si>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</si>
  <si>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</si>
  <si>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</si>
  <si>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</si>
  <si>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</si>
  <si>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</si>
  <si>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</si>
  <si>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</si>
  <si>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</si>
  <si>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</si>
  <si>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</si>
  <si>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</si>
  <si>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</si>
  <si>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</si>
  <si>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</si>
  <si>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</si>
  <si>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</si>
  <si>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</si>
  <si>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</si>
  <si>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</si>
  <si>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</si>
  <si>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</si>
  <si>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</si>
  <si>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</si>
  <si>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</si>
  <si>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</si>
  <si>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</si>
  <si>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</si>
  <si>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</si>
  <si>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</si>
  <si>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</si>
  <si>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</si>
  <si>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</si>
  <si>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</si>
  <si>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</si>
  <si>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</si>
  <si>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</si>
  <si>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</si>
  <si>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</si>
  <si>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</si>
  <si>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</si>
  <si>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</si>
  <si>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</si>
  <si>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</si>
  <si>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</si>
  <si>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</si>
  <si>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</si>
  <si>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</si>
  <si>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</si>
  <si>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</si>
  <si>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</si>
  <si>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</si>
  <si>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</si>
  <si>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</si>
  <si>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</si>
  <si>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</si>
  <si>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</si>
  <si>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</si>
  <si>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</si>
  <si>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</si>
  <si>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</si>
  <si>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</si>
  <si>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</si>
  <si>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</si>
  <si>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</si>
  <si>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</si>
  <si>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</si>
  <si>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</si>
  <si>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</si>
  <si>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</si>
  <si>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</si>
  <si>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</si>
  <si>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</si>
  <si>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</si>
  <si>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</si>
  <si>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</si>
  <si>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</si>
  <si>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</si>
  <si>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</si>
  <si>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</si>
  <si>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</si>
  <si>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</si>
  <si>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</si>
  <si>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</si>
  <si>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</si>
  <si>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</si>
  <si>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</si>
  <si>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</si>
  <si>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</si>
  <si>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</si>
  <si>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</si>
  <si>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</si>
  <si>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</si>
  <si>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</si>
  <si>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</si>
  <si>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</si>
  <si>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</si>
  <si>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</si>
  <si>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</si>
  <si>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</si>
  <si>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</si>
  <si>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</si>
  <si>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</si>
  <si>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</si>
  <si>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</si>
  <si>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</si>
  <si>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</si>
  <si>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</si>
  <si>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</si>
  <si>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</si>
  <si>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</si>
  <si>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</si>
  <si>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</si>
  <si>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</si>
  <si>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</si>
  <si>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</si>
  <si>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</si>
  <si>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</si>
  <si>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</si>
  <si>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</si>
  <si>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</si>
  <si>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</si>
  <si>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</si>
  <si>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</si>
  <si>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</si>
  <si>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</si>
  <si>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</si>
  <si>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</si>
  <si>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</si>
  <si>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</si>
  <si>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</si>
  <si>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</si>
  <si>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</si>
  <si>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</si>
  <si>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</si>
  <si>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</si>
  <si>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</si>
  <si>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</si>
  <si>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</si>
  <si>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</si>
  <si>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</si>
  <si>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</si>
  <si>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</si>
  <si>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</si>
  <si>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</si>
  <si>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</si>
  <si>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</si>
  <si>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</si>
  <si>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</si>
  <si>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</si>
  <si>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</si>
  <si>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</si>
  <si>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</si>
  <si>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</si>
  <si>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</si>
  <si>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</si>
  <si>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</si>
  <si>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</si>
  <si>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</si>
  <si>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</si>
  <si>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</si>
  <si>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</si>
  <si>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</si>
  <si>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</si>
  <si>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</si>
  <si>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</si>
  <si>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</si>
  <si>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</si>
  <si>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</si>
  <si>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</si>
  <si>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</si>
  <si>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</si>
  <si>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</si>
  <si>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</si>
  <si>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</si>
  <si>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</si>
  <si>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</si>
  <si>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</si>
  <si>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</si>
  <si>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</si>
  <si>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</si>
  <si>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</si>
  <si>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</si>
  <si>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</si>
  <si>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</si>
  <si>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</si>
  <si>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</si>
  <si>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</si>
  <si>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</si>
  <si>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</si>
  <si>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</si>
  <si>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</si>
  <si>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</si>
  <si>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</si>
  <si>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</si>
  <si>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</si>
  <si>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</si>
  <si>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</si>
  <si>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</si>
  <si>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</si>
  <si>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</si>
  <si>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</si>
  <si>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</si>
  <si>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</si>
  <si>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</si>
  <si>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</si>
  <si>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</si>
  <si>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</si>
  <si>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</si>
  <si>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</si>
  <si>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</si>
  <si>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</si>
  <si>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</si>
  <si>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</si>
  <si>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</si>
  <si>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</si>
  <si>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</si>
  <si>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</si>
  <si>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</si>
  <si>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</si>
  <si>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</si>
  <si>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</si>
  <si>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</si>
  <si>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</si>
  <si>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</si>
  <si>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</si>
  <si>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</si>
  <si>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</si>
  <si>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</si>
  <si>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</si>
  <si>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</si>
  <si>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</si>
  <si>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</si>
  <si>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</si>
  <si>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</si>
  <si>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</si>
  <si>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</si>
  <si>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</si>
  <si>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</si>
  <si>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</si>
  <si>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</si>
  <si>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</si>
  <si>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</si>
  <si>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</si>
  <si>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</si>
  <si>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</si>
  <si>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</si>
  <si>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</si>
  <si>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</si>
  <si>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</si>
  <si>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</si>
  <si>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</si>
  <si>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</si>
  <si>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</si>
  <si>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</si>
  <si>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</si>
  <si>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</si>
  <si>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</si>
  <si>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</si>
  <si>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</si>
  <si>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</si>
  <si>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</si>
  <si>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</si>
  <si>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</si>
  <si>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</si>
  <si>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</si>
  <si>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</si>
  <si>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</si>
  <si>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</si>
  <si>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</si>
  <si>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</si>
  <si>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</si>
  <si>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</si>
  <si>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</si>
  <si>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</si>
  <si>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</si>
  <si>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</si>
  <si>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</si>
  <si>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</si>
  <si>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</si>
  <si>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</si>
  <si>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</si>
  <si>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</si>
  <si>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</si>
  <si>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</si>
  <si>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</si>
  <si>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</si>
  <si>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</si>
  <si>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</si>
  <si>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</si>
  <si>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</si>
  <si>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</si>
  <si>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</si>
  <si>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</si>
  <si>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</si>
  <si>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</si>
  <si>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</si>
  <si>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</si>
  <si>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</si>
  <si>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</si>
  <si>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</si>
  <si>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</si>
  <si>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</si>
  <si>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</si>
  <si>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</si>
  <si>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</si>
  <si>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</si>
  <si>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</si>
  <si>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</si>
  <si>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</si>
  <si>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</si>
  <si>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</si>
  <si>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</si>
  <si>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</si>
  <si>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</si>
  <si>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</si>
  <si>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</si>
  <si>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</si>
  <si>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</si>
  <si>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</si>
  <si>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</si>
  <si>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</si>
  <si>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</si>
  <si>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</si>
  <si>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</si>
  <si>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</si>
  <si>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</si>
  <si>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</si>
  <si>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</si>
  <si>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</si>
  <si>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</si>
  <si>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</si>
  <si>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</si>
  <si>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</si>
  <si>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</si>
  <si>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</si>
  <si>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</si>
  <si>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</si>
  <si>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</si>
  <si>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</si>
  <si>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</si>
  <si>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</si>
  <si>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</si>
  <si>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</si>
  <si>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</si>
  <si>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</si>
  <si>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</si>
  <si>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</si>
  <si>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</si>
  <si>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</si>
  <si>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</si>
  <si>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</si>
  <si>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</si>
  <si>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</si>
  <si>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</si>
  <si>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</si>
  <si>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</si>
  <si>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</si>
  <si>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</si>
  <si>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</si>
  <si>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</si>
  <si>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</si>
  <si>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</si>
  <si>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</si>
  <si>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</si>
  <si>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</si>
  <si>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</si>
  <si>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</si>
  <si>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</si>
  <si>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</si>
  <si>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</si>
  <si>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</si>
  <si>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</si>
  <si>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</si>
  <si>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</si>
  <si>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</si>
  <si>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</si>
  <si>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</si>
  <si>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</si>
  <si>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</si>
  <si>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</si>
  <si>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</si>
  <si>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</si>
  <si>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</si>
  <si>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</si>
  <si>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</si>
  <si>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</si>
  <si>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</si>
  <si>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</si>
  <si>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</si>
  <si>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</si>
  <si>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</si>
  <si>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</si>
  <si>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</si>
  <si>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</si>
  <si>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</si>
  <si>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</si>
  <si>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</si>
  <si>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</si>
  <si>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</si>
  <si>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</si>
  <si>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</si>
  <si>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</si>
  <si>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</si>
  <si>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</si>
  <si>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</si>
  <si>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</si>
  <si>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</si>
  <si>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</si>
  <si>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</si>
  <si>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</si>
  <si>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</si>
  <si>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</si>
  <si>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</si>
  <si>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</si>
  <si>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</si>
  <si>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</si>
  <si>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</si>
  <si>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</si>
  <si>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</si>
  <si>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</si>
  <si>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</si>
  <si>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</si>
  <si>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</si>
  <si>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</si>
  <si>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</si>
  <si>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</si>
  <si>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</si>
  <si>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</si>
  <si>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</si>
  <si>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</si>
  <si>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</si>
  <si>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</si>
  <si>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</si>
  <si>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</si>
  <si>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</si>
  <si>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</si>
  <si>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</si>
  <si>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</si>
  <si>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</si>
  <si>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</si>
  <si>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</si>
  <si>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</si>
  <si>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</si>
  <si>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</si>
  <si>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</si>
  <si>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</si>
  <si>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</si>
  <si>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</si>
  <si>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</si>
  <si>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</si>
  <si>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</si>
  <si>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</si>
  <si>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</si>
  <si>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</si>
  <si>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</si>
  <si>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</si>
  <si>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</si>
  <si>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</si>
  <si>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</si>
  <si>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</si>
  <si>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</si>
  <si>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</si>
  <si>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</si>
  <si>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</si>
  <si>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</si>
  <si>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</si>
  <si>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</si>
  <si>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</si>
  <si>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</si>
  <si>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</si>
  <si>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</si>
  <si>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</si>
  <si>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</si>
  <si>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</si>
  <si>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</si>
  <si>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</si>
  <si>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</si>
  <si>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</si>
  <si>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</si>
  <si>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</si>
  <si>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</si>
  <si>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</si>
  <si>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</si>
  <si>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</si>
  <si>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</si>
  <si>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</si>
  <si>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</si>
  <si>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</si>
  <si>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</si>
  <si>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</si>
  <si>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</si>
  <si>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</si>
  <si>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</si>
  <si>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</si>
  <si>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</si>
  <si>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</si>
  <si>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</si>
  <si>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</si>
  <si>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</si>
  <si>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</si>
  <si>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</si>
  <si>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</si>
  <si>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</si>
  <si>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</si>
  <si>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</si>
  <si>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</si>
  <si>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</si>
  <si>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</si>
  <si>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</si>
  <si>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</si>
  <si>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</si>
  <si>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</si>
  <si>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</si>
  <si>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</si>
  <si>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</si>
  <si>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</si>
  <si>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</si>
  <si>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</si>
  <si>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</si>
  <si>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</si>
  <si>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</si>
  <si>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</si>
  <si>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</si>
  <si>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</si>
  <si>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</si>
  <si>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</si>
  <si>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</si>
  <si>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</si>
  <si>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</si>
  <si>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</si>
  <si>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</si>
  <si>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</si>
  <si>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</si>
  <si>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</si>
  <si>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</si>
  <si>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</si>
  <si>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</si>
  <si>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</si>
  <si>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</si>
  <si>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</si>
  <si>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</si>
  <si>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</si>
  <si>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</si>
  <si>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</si>
  <si>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</si>
  <si>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</si>
  <si>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</si>
  <si>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</si>
  <si>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</si>
  <si>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</si>
  <si>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</si>
  <si>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</si>
  <si>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</si>
  <si>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</si>
  <si>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</si>
  <si>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</si>
  <si>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</si>
  <si>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</si>
  <si>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</si>
  <si>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</si>
  <si>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</si>
  <si>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</si>
  <si>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</si>
  <si>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</si>
  <si>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</si>
  <si>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</si>
  <si>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</si>
  <si>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</si>
  <si>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</si>
  <si>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</si>
  <si>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</si>
  <si>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</si>
  <si>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</si>
  <si>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</si>
  <si>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</si>
  <si>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</si>
  <si>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</si>
  <si>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</si>
  <si>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</si>
  <si>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</si>
  <si>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</si>
  <si>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</si>
  <si>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</si>
  <si>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</si>
  <si>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</si>
  <si>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</si>
  <si>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</si>
  <si>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</si>
  <si>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</si>
  <si>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</si>
  <si>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</si>
  <si>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</si>
  <si>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</si>
  <si>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</si>
  <si>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</si>
  <si>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</si>
  <si>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</si>
  <si>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</si>
  <si>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</si>
  <si>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</si>
  <si>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</si>
  <si>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</si>
  <si>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</si>
  <si>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</si>
  <si>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</si>
  <si>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</si>
  <si>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</si>
  <si>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</si>
  <si>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</si>
  <si>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</si>
  <si>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</si>
  <si>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</si>
  <si>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</si>
  <si>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</si>
  <si>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</si>
  <si>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</si>
  <si>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</si>
  <si>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</si>
  <si>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</si>
  <si>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</si>
  <si>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</si>
  <si>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</si>
  <si>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</si>
  <si>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</si>
  <si>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</si>
  <si>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</si>
  <si>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</si>
  <si>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</si>
  <si>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</si>
  <si>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</si>
  <si>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</si>
  <si>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</si>
  <si>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</si>
  <si>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</si>
  <si>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</si>
  <si>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</si>
  <si>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</si>
  <si>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</si>
  <si>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</si>
  <si>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</si>
  <si>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</si>
  <si>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</si>
  <si>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</si>
  <si>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</si>
  <si>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</si>
  <si>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</si>
  <si>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</si>
  <si>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</si>
  <si>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</si>
  <si>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</si>
  <si>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</si>
  <si>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</si>
  <si>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</si>
  <si>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</si>
  <si>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</si>
  <si>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</si>
  <si>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</si>
  <si>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</si>
  <si>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</si>
  <si>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</si>
  <si>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</si>
  <si>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</si>
  <si>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</si>
  <si>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</si>
  <si>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</si>
  <si>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</si>
  <si>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</si>
  <si>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</si>
  <si>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</si>
  <si>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</si>
  <si>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</si>
  <si>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</si>
  <si>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</si>
  <si>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</si>
  <si>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</si>
  <si>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</si>
  <si>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</si>
  <si>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</si>
  <si>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</si>
  <si>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</si>
  <si>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</si>
  <si>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</si>
  <si>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</si>
  <si>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</si>
  <si>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</si>
  <si>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</si>
  <si>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</si>
  <si>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</si>
  <si>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</si>
  <si>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</si>
  <si>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</si>
  <si>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</si>
  <si>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</si>
  <si>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</si>
  <si>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</si>
  <si>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</si>
  <si>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</si>
  <si>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</si>
  <si>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</si>
  <si>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</si>
  <si>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</si>
  <si>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</si>
  <si>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</si>
  <si>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</si>
  <si>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</si>
  <si>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</si>
  <si>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</si>
  <si>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</si>
  <si>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</si>
  <si>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</si>
  <si>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</si>
  <si>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</si>
  <si>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</si>
  <si>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</si>
  <si>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</si>
  <si>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</si>
  <si>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</si>
  <si>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</si>
  <si>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</si>
  <si>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</si>
  <si>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</si>
  <si>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</si>
  <si>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</si>
  <si>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</si>
  <si>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</si>
  <si>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</si>
  <si>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</si>
  <si>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</si>
  <si>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</si>
  <si>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</si>
  <si>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</si>
  <si>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</si>
  <si>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</si>
  <si>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</si>
  <si>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</si>
  <si>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</si>
  <si>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</si>
  <si>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</si>
  <si>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</si>
  <si>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</si>
  <si>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</si>
  <si>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</si>
  <si>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</si>
  <si>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</si>
  <si>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</si>
  <si>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</si>
  <si>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</si>
  <si>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</si>
  <si>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</si>
  <si>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</si>
  <si>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</si>
  <si>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</si>
  <si>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</si>
  <si>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</si>
  <si>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</si>
  <si>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</si>
  <si>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</si>
  <si>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</si>
  <si>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</si>
  <si>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</si>
  <si>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</si>
  <si>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</si>
  <si>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</si>
  <si>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</si>
  <si>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</si>
  <si>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</si>
  <si>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</si>
  <si>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</si>
  <si>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</si>
  <si>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</si>
  <si>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</si>
  <si>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</si>
  <si>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</si>
  <si>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</si>
  <si>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</si>
  <si>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</si>
  <si>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</si>
  <si>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</si>
  <si>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</si>
  <si>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</si>
  <si>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</si>
  <si>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</si>
  <si>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</si>
  <si>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</si>
  <si>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</si>
  <si>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</si>
  <si>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</si>
  <si>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</si>
  <si>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</si>
  <si>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</si>
  <si>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</si>
  <si>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</si>
  <si>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</si>
  <si>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</si>
  <si>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</si>
  <si>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</si>
  <si>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</si>
  <si>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</si>
  <si>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</si>
  <si>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</si>
  <si>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</si>
  <si>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</si>
  <si>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</si>
  <si>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</si>
  <si>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</si>
  <si>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</si>
  <si>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</si>
  <si>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</si>
  <si>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</si>
  <si>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</si>
  <si>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</si>
  <si>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</si>
  <si>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</si>
  <si>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</si>
  <si>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</si>
  <si>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</si>
  <si>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</si>
  <si>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</si>
  <si>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</si>
  <si>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</si>
  <si>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</si>
  <si>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</si>
  <si>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</si>
  <si>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</si>
  <si>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</si>
  <si>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</si>
  <si>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</si>
  <si>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</si>
  <si>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</si>
  <si>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</si>
  <si>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</si>
  <si>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</si>
  <si>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</si>
  <si>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</si>
  <si>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</si>
  <si>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</si>
  <si>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</si>
  <si>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</si>
  <si>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</si>
  <si>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</si>
  <si>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</si>
  <si>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</si>
  <si>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</si>
  <si>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</si>
  <si>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</si>
  <si>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</si>
  <si>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</si>
  <si>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</si>
  <si>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</si>
  <si>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</si>
  <si>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</si>
  <si>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</si>
  <si>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</si>
  <si>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</si>
  <si>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</si>
  <si>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</si>
  <si>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</si>
  <si>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</si>
  <si>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</si>
  <si>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</si>
  <si>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</si>
  <si>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</si>
  <si>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</si>
  <si>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</si>
  <si>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</si>
  <si>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</si>
  <si>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</si>
  <si>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</si>
  <si>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</si>
  <si>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</si>
  <si>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</si>
  <si>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</si>
  <si>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</si>
  <si>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</si>
  <si>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</si>
  <si>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</si>
  <si>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</si>
  <si>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</si>
  <si>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</si>
  <si>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</si>
  <si>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</si>
  <si>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</si>
  <si>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</si>
  <si>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</si>
  <si>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</si>
  <si>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</si>
  <si>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</si>
  <si>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</si>
  <si>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</si>
  <si>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</si>
  <si>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</si>
  <si>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</si>
  <si>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</si>
  <si>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</si>
  <si>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</si>
  <si>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</si>
  <si>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</si>
  <si>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</si>
  <si>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</si>
  <si>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</si>
  <si>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</si>
  <si>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</si>
  <si>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</si>
  <si>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</si>
  <si>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</si>
  <si>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</si>
  <si>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</si>
  <si>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</si>
  <si>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</si>
  <si>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</si>
  <si>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</si>
  <si>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</si>
  <si>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</si>
  <si>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</si>
  <si>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</si>
  <si>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</si>
  <si>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</si>
  <si>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</si>
  <si>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</si>
  <si>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</si>
  <si>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</si>
  <si>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</si>
  <si>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</si>
  <si>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</si>
  <si>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</si>
  <si>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</si>
  <si>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</si>
  <si>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</si>
  <si>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</si>
  <si>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</si>
  <si>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</si>
  <si>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</si>
  <si>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</si>
  <si>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</si>
  <si>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</si>
  <si>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</si>
  <si>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</si>
  <si>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</si>
  <si>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</si>
  <si>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</si>
  <si>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</si>
  <si>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</si>
  <si>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</si>
  <si>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</si>
  <si>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</si>
  <si>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</si>
  <si>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</si>
  <si>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</si>
  <si>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</si>
  <si>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</si>
  <si>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</si>
  <si>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</si>
  <si>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</si>
  <si>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</si>
  <si>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</si>
  <si>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</si>
  <si>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</si>
  <si>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</si>
  <si>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</si>
  <si>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</si>
  <si>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</si>
  <si>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</si>
  <si>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</si>
  <si>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</si>
  <si>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</si>
  <si>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</si>
  <si>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</si>
  <si>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</si>
  <si>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</si>
  <si>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</si>
  <si>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</si>
  <si>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</si>
  <si>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</si>
  <si>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</si>
  <si>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</si>
  <si>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</si>
  <si>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</si>
  <si>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</si>
  <si>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</si>
  <si>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</si>
  <si>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</si>
  <si>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</si>
  <si>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</si>
  <si>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</si>
  <si>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</si>
  <si>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</si>
  <si>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</si>
  <si>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</si>
  <si>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</si>
  <si>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</si>
  <si>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</si>
  <si>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</si>
  <si>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</si>
  <si>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</si>
  <si>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</si>
  <si>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</si>
  <si>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</si>
  <si>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</si>
  <si>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</si>
  <si>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</si>
  <si>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</si>
  <si>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</si>
  <si>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</si>
  <si>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</si>
  <si>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</si>
  <si>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</si>
  <si>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</si>
  <si>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</si>
  <si>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</si>
  <si>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</si>
  <si>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</si>
  <si>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</si>
  <si>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</si>
  <si>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</si>
  <si>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</si>
  <si>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</si>
  <si>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</si>
  <si>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</si>
  <si>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</si>
  <si>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</si>
  <si>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</si>
  <si>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</si>
  <si>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</si>
  <si>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</si>
  <si>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</si>
  <si>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</si>
  <si>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</si>
  <si>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</si>
  <si>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</si>
  <si>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</si>
  <si>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</si>
  <si>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</si>
  <si>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</si>
  <si>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</si>
  <si>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</si>
  <si>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</si>
  <si>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</si>
  <si>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</si>
  <si>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</si>
  <si>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</si>
  <si>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</si>
  <si>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</si>
  <si>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</si>
  <si>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</si>
  <si>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</si>
  <si>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</si>
  <si>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</si>
  <si>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</si>
  <si>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</si>
  <si>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</si>
  <si>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</si>
  <si>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</si>
  <si>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</si>
  <si>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</si>
  <si>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</si>
  <si>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</si>
  <si>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</si>
  <si>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</si>
  <si>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</si>
  <si>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</si>
  <si>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</si>
  <si>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</si>
  <si>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</si>
  <si>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</si>
  <si>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</si>
  <si>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</si>
  <si>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</si>
  <si>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</si>
  <si>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</si>
  <si>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</si>
  <si>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</si>
  <si>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</si>
  <si>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</si>
  <si>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</si>
  <si>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</si>
  <si>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</si>
  <si>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</si>
  <si>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</si>
  <si>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</si>
  <si>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</si>
  <si>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</si>
  <si>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</si>
  <si>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</si>
  <si>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</si>
  <si>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</si>
  <si>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</si>
  <si>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</si>
  <si>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</si>
  <si>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</si>
  <si>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</si>
  <si>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</si>
  <si>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</si>
  <si>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</si>
  <si>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</si>
  <si>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</si>
  <si>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</si>
  <si>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</si>
  <si>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</si>
  <si>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</si>
  <si>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</si>
  <si>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</si>
  <si>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</si>
  <si>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</si>
  <si>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</si>
  <si>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</si>
  <si>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</si>
  <si>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</si>
  <si>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</si>
  <si>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</si>
  <si>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</si>
  <si>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</si>
  <si>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</si>
  <si>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</si>
  <si>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</si>
  <si>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</si>
  <si>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</si>
  <si>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</si>
  <si>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</si>
  <si>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</si>
  <si>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</si>
  <si>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</si>
  <si>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</si>
  <si>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</si>
  <si>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</si>
  <si>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</si>
  <si>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</si>
  <si>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</si>
  <si>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</si>
  <si>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</si>
  <si>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</si>
  <si>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</si>
  <si>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</si>
  <si>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</si>
  <si>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</si>
  <si>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</si>
  <si>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</si>
  <si>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</si>
  <si>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</si>
  <si>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</si>
  <si>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</si>
  <si>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</si>
  <si>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</si>
  <si>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</si>
  <si>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</si>
  <si>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</si>
  <si>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</si>
  <si>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</si>
  <si>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</si>
  <si>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</si>
  <si>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</si>
  <si>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</si>
  <si>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</si>
  <si>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</si>
  <si>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</si>
  <si>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</si>
  <si>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</si>
  <si>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</si>
  <si>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</si>
  <si>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</si>
  <si>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</si>
  <si>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</si>
  <si>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</si>
  <si>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</si>
  <si>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</si>
  <si>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</si>
  <si>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</si>
  <si>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</si>
  <si>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</si>
  <si>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</si>
  <si>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</si>
  <si>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</si>
  <si>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</si>
  <si>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</si>
  <si>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</si>
  <si>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</si>
  <si>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</si>
  <si>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</si>
  <si>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</si>
  <si>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</si>
  <si>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</si>
  <si>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</si>
  <si>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</si>
  <si>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</si>
  <si>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</si>
  <si>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</si>
  <si>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</si>
  <si>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</si>
  <si>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</si>
  <si>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</si>
  <si>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</si>
  <si>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</si>
  <si>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</si>
  <si>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</si>
  <si>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</si>
  <si>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</si>
  <si>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</si>
  <si>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</si>
  <si>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</si>
  <si>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</si>
  <si>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</si>
  <si>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</si>
  <si>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</si>
  <si>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</si>
  <si>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</si>
  <si>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</si>
  <si>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</si>
  <si>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</si>
  <si>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</si>
  <si>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</si>
  <si>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</si>
  <si>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</si>
  <si>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</si>
  <si>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</si>
  <si>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</si>
  <si>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</si>
  <si>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</si>
  <si>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</si>
  <si>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</si>
  <si>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</si>
  <si>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</si>
  <si>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</si>
  <si>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</si>
  <si>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</si>
  <si>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</si>
  <si>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</si>
  <si>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</si>
  <si>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</si>
  <si>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</si>
  <si>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</si>
  <si>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</si>
  <si>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</si>
  <si>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</si>
  <si>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</si>
  <si>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</si>
  <si>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</si>
  <si>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</si>
  <si>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</si>
  <si>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</si>
  <si>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</si>
  <si>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</si>
  <si>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</si>
  <si>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</si>
  <si>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</si>
  <si>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</si>
  <si>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</si>
  <si>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</si>
  <si>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</si>
  <si>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</si>
  <si>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</si>
  <si>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</si>
  <si>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</si>
  <si>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</si>
  <si>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</si>
  <si>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</si>
  <si>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</si>
  <si>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</si>
  <si>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</si>
  <si>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</si>
  <si>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</si>
  <si>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</si>
  <si>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</si>
  <si>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</si>
  <si>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</si>
  <si>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</si>
  <si>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</si>
  <si>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</si>
  <si>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</si>
  <si>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</si>
  <si>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</si>
  <si>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</si>
  <si>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</si>
  <si>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</si>
  <si>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</si>
  <si>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</si>
  <si>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</si>
  <si>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</si>
  <si>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</si>
  <si>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</si>
  <si>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</si>
  <si>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</si>
  <si>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</si>
  <si>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</si>
  <si>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</si>
  <si>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</si>
  <si>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</si>
  <si>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</si>
  <si>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</si>
  <si>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</si>
  <si>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</si>
  <si>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</si>
  <si>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</si>
  <si>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</si>
  <si>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</si>
  <si>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</si>
  <si>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</si>
  <si>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</si>
  <si>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</si>
  <si>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</si>
  <si>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</si>
  <si>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</si>
  <si>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</si>
  <si>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</si>
  <si>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</si>
  <si>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</si>
  <si>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</si>
  <si>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</si>
  <si>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</si>
  <si>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</si>
  <si>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</si>
  <si>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</si>
  <si>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</si>
  <si>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</si>
  <si>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</si>
  <si>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</si>
  <si>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</si>
  <si>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</si>
  <si>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</si>
  <si>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</si>
  <si>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</si>
  <si>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</si>
  <si>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</si>
  <si>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</si>
  <si>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</si>
  <si>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</si>
  <si>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</si>
  <si>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</si>
  <si>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</si>
  <si>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</si>
  <si>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</si>
  <si>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</si>
  <si>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</si>
  <si>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</si>
  <si>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</si>
  <si>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</si>
  <si>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</si>
  <si>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</si>
  <si>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</si>
  <si>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</si>
  <si>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</si>
  <si>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</si>
  <si>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</si>
  <si>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</si>
  <si>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</si>
  <si>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</si>
  <si>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</si>
  <si>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</si>
  <si>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</si>
  <si>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</si>
  <si>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</si>
  <si>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</si>
  <si>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</si>
  <si>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</si>
  <si>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</si>
  <si>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</si>
  <si>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</si>
  <si>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</si>
  <si>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</si>
  <si>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</si>
  <si>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</si>
  <si>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</si>
  <si>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</si>
  <si>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</si>
  <si>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</si>
  <si>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</si>
  <si>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</si>
  <si>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</si>
  <si>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</si>
  <si>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</si>
  <si>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</si>
  <si>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</si>
  <si>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</si>
  <si>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</si>
  <si>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</si>
  <si>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</si>
  <si>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</si>
  <si>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</si>
  <si>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</si>
  <si>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</si>
  <si>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</si>
  <si>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</si>
  <si>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</si>
  <si>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</si>
  <si>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</si>
  <si>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</si>
  <si>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</si>
  <si>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</si>
  <si>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</si>
  <si>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</si>
  <si>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</si>
  <si>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</si>
  <si>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</si>
  <si>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</si>
  <si>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</si>
  <si>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</si>
  <si>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</si>
  <si>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</si>
  <si>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</si>
  <si>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</si>
  <si>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</si>
  <si>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</si>
  <si>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</si>
  <si>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</si>
  <si>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</si>
  <si>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</si>
  <si>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</si>
  <si>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</si>
  <si>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</si>
  <si>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</si>
  <si>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</si>
  <si>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</si>
  <si>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</si>
  <si>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</si>
  <si>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</si>
  <si>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</si>
  <si>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</si>
  <si>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</si>
  <si>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</si>
  <si>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</si>
  <si>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</si>
  <si>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</si>
  <si>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</si>
  <si>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</si>
  <si>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</si>
  <si>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</si>
  <si>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</si>
  <si>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</si>
  <si>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</si>
  <si>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</si>
  <si>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</si>
  <si>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</si>
  <si>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</si>
  <si>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</si>
  <si>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</si>
  <si>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</si>
  <si>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</si>
  <si>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</si>
  <si>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</si>
  <si>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</si>
  <si>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</si>
  <si>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</si>
  <si>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</si>
  <si>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</si>
  <si>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</si>
  <si>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</si>
  <si>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</si>
  <si>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</si>
  <si>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</si>
  <si>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</si>
  <si>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</si>
  <si>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</si>
  <si>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</si>
  <si>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</si>
  <si>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</si>
  <si>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</si>
  <si>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</si>
  <si>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</si>
  <si>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</si>
  <si>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</si>
  <si>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</si>
  <si>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</si>
  <si>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</si>
  <si>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</si>
  <si>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</si>
  <si>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</si>
  <si>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</si>
  <si>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</si>
  <si>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</si>
  <si>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</si>
  <si>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</si>
  <si>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</si>
  <si>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</si>
  <si>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</si>
  <si>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</si>
  <si>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</si>
  <si>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</si>
  <si>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</si>
  <si>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</si>
  <si>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</si>
  <si>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</si>
  <si>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</si>
  <si>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</si>
  <si>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</si>
  <si>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</si>
  <si>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</si>
  <si>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</si>
  <si>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</si>
  <si>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</si>
  <si>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</si>
  <si>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</si>
  <si>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</si>
  <si>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</si>
  <si>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</si>
  <si>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</si>
  <si>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</si>
  <si>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</si>
  <si>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</si>
  <si>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</si>
  <si>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</si>
  <si>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</si>
  <si>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</si>
  <si>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</si>
  <si>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</si>
  <si>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</si>
  <si>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</si>
  <si>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</si>
  <si>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</si>
  <si>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</si>
  <si>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</si>
  <si>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</si>
  <si>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</si>
  <si>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</si>
  <si>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</si>
  <si>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</si>
  <si>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</si>
  <si>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</si>
  <si>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</si>
  <si>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</si>
  <si>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</si>
  <si>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</si>
  <si>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</si>
  <si>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</si>
  <si>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</si>
  <si>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</si>
  <si>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</si>
  <si>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</si>
  <si>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</si>
  <si>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</si>
  <si>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</si>
  <si>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</si>
  <si>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</si>
  <si>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</si>
  <si>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</si>
  <si>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</si>
  <si>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</si>
  <si>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</si>
  <si>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</si>
  <si>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</si>
  <si>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</si>
  <si>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</si>
  <si>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</si>
  <si>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</si>
  <si>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</si>
  <si>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</si>
  <si>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</si>
  <si>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</si>
  <si>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</si>
  <si>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</si>
  <si>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</si>
  <si>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</si>
  <si>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</si>
  <si>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</si>
  <si>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</si>
  <si>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</si>
  <si>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</si>
  <si>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</si>
  <si>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</si>
  <si>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</si>
  <si>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</si>
  <si>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</si>
  <si>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</si>
  <si>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</si>
  <si>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</si>
  <si>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</si>
  <si>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</si>
  <si>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</si>
  <si>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</si>
  <si>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</si>
  <si>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</si>
  <si>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</si>
  <si>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</si>
  <si>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</si>
  <si>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</si>
  <si>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</si>
  <si>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</si>
  <si>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</si>
  <si>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</si>
  <si>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</si>
  <si>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</si>
  <si>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</si>
  <si>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</si>
  <si>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</si>
  <si>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</si>
  <si>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</si>
  <si>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</si>
  <si>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</si>
  <si>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</si>
  <si>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</si>
  <si>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</si>
  <si>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</si>
  <si>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</si>
  <si>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</si>
  <si>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</si>
  <si>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</si>
  <si>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</si>
  <si>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</si>
  <si>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</si>
  <si>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</si>
  <si>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</si>
  <si>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</si>
  <si>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</si>
  <si>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</si>
  <si>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</si>
  <si>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</si>
  <si>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</si>
  <si>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</si>
  <si>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</si>
  <si>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</si>
  <si>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</si>
  <si>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</si>
  <si>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</si>
  <si>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</si>
  <si>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</si>
  <si>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</si>
  <si>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</si>
  <si>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</si>
  <si>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</si>
  <si>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</si>
  <si>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</si>
  <si>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</si>
  <si>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</si>
  <si>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</si>
  <si>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</si>
  <si>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</si>
  <si>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</si>
  <si>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</si>
  <si>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</si>
  <si>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</si>
  <si>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</si>
  <si>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</si>
  <si>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</si>
  <si>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</si>
  <si>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</si>
  <si>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</si>
  <si>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</si>
  <si>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</si>
  <si>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</si>
  <si>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</si>
  <si>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</si>
  <si>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</si>
  <si>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</si>
  <si>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</si>
  <si>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</si>
  <si>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</si>
  <si>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</si>
  <si>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</si>
  <si>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</si>
  <si>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</si>
  <si>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</si>
  <si>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</si>
  <si>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</si>
  <si>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</si>
  <si>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</si>
  <si>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</si>
  <si>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</si>
  <si>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</si>
  <si>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</si>
  <si>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</si>
  <si>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</si>
  <si>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</si>
  <si>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</si>
  <si>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</si>
  <si>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</si>
  <si>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</si>
  <si>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</si>
  <si>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</si>
  <si>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</si>
  <si>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</si>
  <si>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</si>
  <si>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</si>
  <si>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</si>
  <si>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</si>
  <si>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</si>
  <si>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</si>
  <si>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</si>
  <si>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</si>
  <si>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</si>
  <si>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</si>
  <si>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</si>
  <si>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</si>
  <si>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</si>
  <si>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</si>
  <si>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</si>
  <si>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</si>
  <si>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</si>
  <si>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</si>
  <si>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</si>
  <si>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</si>
  <si>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</si>
  <si>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</si>
  <si>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</si>
  <si>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</si>
  <si>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</si>
  <si>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</si>
  <si>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</si>
  <si>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</si>
  <si>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</si>
  <si>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</si>
  <si>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</si>
  <si>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</si>
  <si>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</si>
  <si>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</si>
  <si>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</si>
  <si>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</si>
  <si>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</si>
  <si>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</si>
  <si>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</si>
  <si>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</si>
  <si>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</si>
  <si>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</si>
  <si>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</si>
  <si>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</si>
  <si>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</si>
  <si>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</si>
  <si>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</si>
  <si>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</si>
  <si>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</si>
  <si>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</si>
  <si>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</si>
  <si>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</si>
  <si>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</si>
  <si>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</si>
  <si>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</si>
  <si>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</si>
  <si>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</si>
  <si>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</si>
  <si>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</si>
  <si>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</si>
  <si>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</si>
  <si>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</si>
  <si>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</si>
  <si>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</si>
  <si>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</si>
  <si>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</si>
  <si>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</si>
  <si>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</si>
  <si>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</si>
  <si>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</si>
  <si>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</si>
  <si>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</si>
  <si>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</si>
  <si>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</si>
  <si>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</si>
  <si>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</si>
  <si>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</si>
  <si>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</si>
  <si>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</si>
  <si>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</si>
  <si>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</si>
  <si>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</si>
  <si>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</si>
  <si>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</si>
  <si>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</si>
  <si>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</si>
  <si>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</si>
  <si>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</si>
  <si>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</si>
  <si>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</si>
  <si>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</si>
  <si>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</si>
  <si>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</si>
  <si>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</si>
  <si>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</si>
  <si>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</si>
  <si>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</si>
  <si>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</si>
  <si>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</si>
  <si>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</si>
  <si>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</si>
  <si>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</si>
  <si>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</si>
  <si>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</si>
  <si>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</si>
  <si>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</si>
  <si>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</si>
  <si>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</si>
  <si>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</si>
  <si>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</si>
  <si>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</si>
  <si>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</si>
  <si>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</si>
  <si>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</si>
  <si>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</si>
  <si>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</si>
  <si>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</si>
  <si>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</si>
  <si>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</si>
  <si>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</si>
  <si>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</si>
  <si>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</si>
  <si>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</si>
  <si>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</si>
  <si>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</si>
  <si>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</si>
  <si>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</si>
  <si>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</si>
  <si>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</si>
  <si>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</si>
  <si>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</si>
  <si>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</si>
  <si>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</si>
  <si>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</si>
  <si>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</si>
  <si>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</si>
  <si>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</si>
  <si>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</si>
  <si>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</si>
  <si>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</si>
  <si>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</si>
  <si>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</si>
  <si>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</si>
  <si>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</si>
  <si>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</si>
  <si>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</si>
  <si>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</si>
  <si>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</si>
  <si>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</si>
  <si>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</si>
  <si>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</si>
  <si>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</si>
  <si>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</si>
  <si>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</si>
  <si>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</si>
  <si>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</si>
  <si>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</si>
  <si>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</si>
  <si>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</si>
  <si>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</si>
  <si>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</si>
  <si>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</si>
  <si>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</si>
  <si>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</si>
  <si>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</si>
  <si>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</si>
  <si>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</si>
  <si>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</si>
  <si>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</si>
  <si>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</si>
  <si>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</si>
  <si>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</si>
  <si>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</si>
  <si>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</si>
  <si>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</si>
  <si>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</si>
  <si>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</si>
  <si>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</si>
  <si>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</si>
  <si>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</si>
  <si>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</si>
  <si>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</si>
  <si>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</si>
  <si>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</si>
  <si>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</si>
  <si>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</si>
  <si>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</si>
  <si>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</si>
  <si>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</si>
  <si>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</si>
  <si>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</si>
  <si>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</si>
  <si>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</si>
  <si>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</si>
  <si>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</si>
  <si>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</si>
  <si>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</si>
  <si>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</si>
  <si>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</si>
  <si>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</si>
  <si>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</si>
  <si>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</si>
  <si>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</si>
  <si>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</si>
  <si>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</si>
  <si>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</si>
  <si>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</si>
  <si>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</si>
  <si>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</si>
  <si>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</si>
  <si>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</si>
  <si>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</si>
  <si>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</si>
  <si>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</si>
  <si>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</si>
  <si>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</si>
  <si>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</si>
  <si>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</si>
  <si>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</si>
  <si>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</si>
  <si>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</si>
  <si>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</si>
  <si>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</si>
  <si>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</si>
  <si>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</si>
  <si>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</si>
  <si>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</si>
  <si>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</si>
  <si>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</si>
  <si>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</si>
  <si>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</si>
  <si>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</si>
  <si>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</si>
  <si>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</si>
  <si>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</si>
  <si>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</si>
  <si>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</si>
  <si>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</si>
  <si>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</si>
  <si>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</si>
  <si>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</si>
  <si>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</si>
  <si>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</si>
  <si>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</si>
  <si>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</si>
  <si>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</si>
  <si>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</si>
  <si>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</si>
  <si>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</si>
  <si>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</si>
  <si>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</si>
  <si>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</si>
  <si>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</si>
  <si>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</si>
  <si>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</si>
  <si>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</si>
  <si>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</si>
  <si>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</si>
  <si>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</si>
  <si>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</si>
  <si>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</si>
  <si>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</si>
  <si>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</si>
  <si>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</si>
  <si>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</si>
  <si>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</si>
  <si>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</si>
  <si>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</si>
  <si>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</si>
  <si>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</si>
  <si>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</si>
  <si>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</si>
  <si>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</si>
  <si>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</si>
  <si>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</si>
  <si>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</si>
  <si>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</si>
  <si>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</si>
  <si>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</si>
  <si>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</si>
  <si>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</si>
  <si>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</si>
  <si>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</si>
  <si>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</si>
  <si>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</si>
  <si>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</si>
  <si>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</si>
  <si>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</si>
  <si>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</si>
  <si>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</si>
  <si>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</si>
  <si>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</si>
  <si>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</si>
  <si>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</si>
  <si>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</si>
  <si>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</si>
  <si>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</si>
  <si>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</si>
  <si>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</si>
  <si>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</si>
  <si>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</si>
  <si>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</si>
  <si>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</si>
  <si>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</si>
  <si>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</si>
  <si>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</si>
  <si>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</si>
  <si>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</si>
  <si>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</si>
  <si>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</si>
  <si>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</si>
  <si>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</si>
  <si>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</si>
  <si>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</si>
  <si>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</si>
  <si>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</si>
  <si>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</si>
  <si>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</si>
  <si>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</si>
  <si>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</si>
  <si>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</si>
  <si>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</si>
  <si>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</si>
  <si>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</si>
  <si>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</si>
  <si>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</si>
  <si>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</si>
  <si>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</si>
  <si>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</si>
  <si>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</si>
  <si>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</si>
  <si>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</si>
  <si>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</si>
  <si>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</si>
  <si>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</si>
  <si>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</si>
  <si>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</si>
  <si>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</si>
  <si>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</si>
  <si>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</si>
  <si>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</si>
  <si>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</si>
  <si>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</si>
  <si>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</si>
  <si>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</si>
  <si>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</si>
  <si>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</si>
  <si>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</si>
  <si>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</si>
  <si>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</si>
  <si>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</si>
  <si>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</si>
  <si>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</si>
  <si>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</si>
  <si>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</si>
  <si>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</si>
  <si>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</si>
  <si>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</si>
  <si>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</si>
  <si>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</si>
  <si>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</si>
  <si>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</si>
  <si>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</si>
  <si>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</si>
  <si>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</si>
  <si>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</si>
  <si>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</si>
  <si>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</si>
  <si>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</si>
  <si>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</si>
  <si>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</si>
  <si>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</si>
  <si>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</si>
  <si>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</si>
  <si>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</si>
  <si>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</si>
  <si>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</si>
  <si>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</si>
  <si>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</si>
  <si>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</si>
  <si>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</si>
  <si>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</si>
  <si>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</si>
  <si>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</si>
  <si>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</si>
  <si>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</si>
  <si>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</si>
  <si>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</si>
  <si>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</si>
  <si>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</si>
  <si>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</si>
  <si>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</si>
  <si>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</si>
  <si>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</si>
  <si>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</si>
  <si>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</si>
  <si>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</si>
  <si>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</si>
  <si>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</si>
  <si>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</si>
  <si>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</si>
  <si>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</si>
  <si>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</si>
  <si>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</si>
  <si>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</si>
  <si>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</si>
  <si>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</si>
  <si>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</si>
  <si>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</si>
  <si>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</si>
  <si>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</si>
  <si>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</si>
  <si>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</si>
  <si>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</si>
  <si>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</si>
  <si>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</si>
  <si>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</si>
  <si>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</si>
  <si>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</si>
  <si>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</si>
  <si>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</si>
  <si>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</si>
  <si>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</si>
  <si>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</si>
  <si>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</si>
  <si>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</si>
  <si>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</si>
  <si>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</si>
  <si>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</si>
  <si>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</si>
  <si>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</si>
  <si>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</si>
  <si>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</si>
  <si>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</si>
  <si>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</si>
  <si>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</si>
  <si>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</si>
  <si>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</si>
  <si>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</si>
  <si>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</si>
  <si>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</si>
  <si>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</si>
  <si>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</si>
  <si>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</si>
  <si>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</si>
  <si>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</si>
  <si>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</si>
  <si>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</si>
  <si>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</si>
  <si>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</si>
  <si>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</si>
  <si>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</si>
  <si>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</si>
  <si>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</si>
  <si>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</si>
  <si>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</si>
  <si>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</si>
  <si>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</si>
  <si>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</si>
  <si>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</si>
  <si>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</si>
  <si>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</si>
  <si>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</si>
  <si>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</si>
  <si>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</si>
  <si>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</si>
  <si>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</si>
  <si>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</si>
  <si>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</si>
  <si>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</si>
  <si>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</si>
  <si>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</si>
  <si>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</si>
  <si>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</si>
  <si>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</si>
  <si>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</si>
  <si>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</si>
  <si>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</si>
  <si>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</si>
  <si>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</si>
  <si>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</si>
  <si>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</si>
  <si>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</si>
  <si>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</si>
  <si>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</si>
  <si>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</si>
  <si>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</si>
  <si>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</si>
  <si>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</si>
  <si>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</si>
  <si>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</si>
  <si>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</si>
  <si>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</si>
  <si>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</si>
  <si>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</si>
  <si>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</si>
  <si>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</si>
  <si>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</si>
  <si>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</si>
  <si>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</si>
  <si>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</si>
  <si>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</si>
  <si>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</si>
  <si>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</si>
  <si>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</si>
  <si>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</si>
  <si>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</si>
  <si>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</si>
  <si>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</si>
  <si>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</si>
  <si>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</si>
  <si>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</si>
  <si>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</si>
  <si>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</si>
  <si>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</si>
  <si>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</si>
  <si>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</si>
  <si>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</si>
  <si>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</si>
  <si>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</si>
  <si>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</si>
  <si>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</si>
  <si>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</si>
  <si>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</si>
  <si>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</si>
  <si>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</si>
  <si>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</si>
  <si>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</si>
  <si>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</si>
  <si>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</si>
  <si>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</si>
  <si>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</si>
  <si>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</si>
  <si>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</si>
  <si>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</si>
  <si>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</si>
  <si>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</si>
  <si>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</si>
  <si>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</si>
  <si>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</si>
  <si>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</si>
  <si>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</si>
  <si>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</si>
  <si>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</si>
  <si>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</si>
  <si>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</si>
  <si>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</si>
  <si>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</si>
  <si>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</si>
  <si>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</si>
  <si>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</si>
  <si>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</si>
  <si>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</si>
  <si>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</si>
  <si>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</si>
  <si>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</si>
  <si>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</si>
  <si>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</si>
  <si>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</si>
  <si>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</si>
  <si>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</si>
  <si>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</si>
  <si>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</si>
  <si>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</si>
  <si>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</si>
  <si>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</si>
  <si>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</si>
  <si>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</si>
  <si>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</si>
  <si>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</si>
  <si>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</si>
  <si>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</si>
  <si>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</si>
  <si>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</si>
  <si>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</si>
  <si>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</si>
  <si>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</si>
  <si>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</si>
  <si>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</si>
  <si>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</si>
  <si>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</si>
  <si>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</si>
  <si>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</si>
  <si>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</si>
  <si>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</si>
  <si>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</si>
  <si>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</si>
  <si>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</si>
  <si>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</si>
  <si>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</si>
  <si>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</si>
  <si>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</si>
  <si>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</si>
  <si>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</si>
  <si>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</si>
  <si>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</si>
  <si>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</si>
  <si>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</si>
  <si>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</si>
  <si>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</si>
  <si>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</si>
  <si>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</si>
  <si>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</si>
  <si>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</si>
  <si>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</si>
  <si>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</si>
  <si>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</si>
  <si>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</si>
  <si>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</si>
  <si>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</si>
  <si>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</si>
  <si>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</si>
  <si>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</si>
  <si>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</si>
  <si>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</si>
  <si>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</si>
  <si>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</si>
  <si>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</si>
  <si>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</si>
  <si>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</si>
  <si>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</si>
  <si>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</si>
  <si>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</si>
  <si>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</si>
  <si>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</si>
  <si>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</si>
  <si>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</si>
  <si>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</si>
  <si>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</si>
  <si>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</si>
  <si>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</si>
  <si>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</si>
  <si>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</si>
  <si>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</si>
  <si>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</si>
  <si>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</si>
  <si>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</si>
  <si>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</si>
  <si>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</si>
  <si>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</si>
  <si>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</si>
  <si>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</si>
  <si>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</si>
  <si>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</si>
  <si>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</si>
  <si>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</si>
  <si>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</si>
  <si>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</si>
  <si>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</si>
  <si>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</si>
  <si>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</si>
  <si>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</si>
  <si>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</si>
  <si>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</si>
  <si>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</si>
  <si>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</si>
  <si>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</si>
  <si>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</si>
  <si>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</si>
  <si>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</si>
  <si>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</si>
  <si>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</si>
  <si>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</si>
  <si>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</si>
  <si>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</si>
  <si>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</si>
  <si>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</si>
  <si>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</si>
  <si>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</si>
  <si>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</si>
  <si>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</si>
  <si>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</si>
  <si>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</si>
  <si>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</si>
  <si>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</si>
  <si>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</si>
  <si>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</si>
  <si>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</si>
  <si>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</si>
  <si>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</si>
  <si>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</si>
  <si>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</si>
  <si>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</si>
  <si>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</si>
  <si>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</si>
  <si>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</si>
  <si>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</si>
  <si>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</si>
  <si>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</si>
  <si>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</si>
  <si>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</si>
  <si>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</si>
  <si>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</si>
  <si>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</si>
  <si>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</si>
  <si>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</si>
  <si>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</si>
  <si>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</si>
  <si>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</si>
  <si>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</si>
  <si>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</si>
  <si>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</si>
  <si>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</si>
  <si>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</si>
  <si>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</si>
  <si>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</si>
  <si>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</si>
  <si>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</si>
  <si>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</si>
  <si>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</si>
  <si>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</si>
  <si>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</si>
  <si>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</si>
  <si>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</si>
  <si>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</si>
  <si>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</si>
  <si>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</si>
  <si>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</si>
  <si>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</si>
  <si>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</si>
  <si>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</si>
  <si>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</si>
  <si>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</si>
  <si>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</si>
  <si>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</si>
  <si>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</si>
  <si>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</si>
  <si>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</si>
  <si>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</si>
  <si>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</si>
  <si>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</si>
  <si>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</si>
  <si>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</si>
  <si>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</si>
  <si>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</si>
  <si>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</si>
  <si>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</si>
  <si>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</si>
  <si>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</si>
  <si>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</si>
  <si>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</si>
  <si>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</si>
  <si>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</si>
  <si>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</si>
  <si>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</si>
  <si>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</si>
  <si>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</si>
  <si>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</si>
  <si>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</si>
  <si>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</si>
  <si>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</si>
  <si>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</si>
  <si>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</si>
  <si>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</si>
  <si>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</si>
  <si>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</si>
  <si>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</si>
  <si>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</si>
  <si>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</si>
  <si>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</si>
  <si>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</si>
  <si>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</si>
  <si>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</si>
  <si>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</si>
  <si>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</si>
  <si>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</si>
  <si>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</si>
  <si>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</si>
  <si>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</si>
  <si>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</si>
  <si>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</si>
  <si>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</si>
  <si>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</si>
  <si>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</si>
  <si>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</si>
  <si>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</si>
  <si>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</si>
  <si>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</si>
  <si>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</si>
  <si>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</si>
  <si>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</si>
  <si>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</si>
  <si>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</si>
  <si>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</si>
  <si>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</si>
  <si>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</si>
  <si>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</si>
  <si>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</si>
  <si>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</si>
  <si>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</si>
  <si>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</si>
  <si>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</si>
  <si>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</si>
  <si>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</si>
  <si>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</si>
  <si>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</si>
  <si>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</si>
  <si>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</si>
  <si>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</si>
  <si>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</si>
  <si>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</si>
  <si>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</si>
  <si>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</si>
  <si>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</si>
  <si>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</si>
  <si>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</si>
  <si>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</si>
  <si>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</si>
  <si>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</si>
  <si>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</si>
  <si>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</si>
  <si>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</si>
  <si>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</si>
  <si>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</si>
  <si>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</si>
  <si>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</si>
  <si>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</si>
  <si>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</si>
  <si>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</si>
  <si>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</si>
  <si>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</si>
  <si>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</si>
  <si>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</si>
  <si>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</si>
  <si>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</si>
  <si>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</si>
  <si>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</si>
  <si>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</si>
  <si>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</si>
  <si>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</si>
  <si>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</si>
  <si>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</si>
  <si>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</si>
  <si>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</si>
  <si>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</si>
  <si>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</si>
  <si>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</si>
  <si>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</si>
  <si>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</si>
  <si>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</si>
  <si>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</si>
  <si>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</si>
  <si>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</si>
  <si>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</si>
  <si>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</si>
  <si>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</si>
  <si>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</si>
  <si>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</si>
  <si>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</si>
  <si>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</si>
  <si>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</si>
  <si>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</si>
  <si>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</si>
  <si>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</si>
  <si>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</si>
  <si>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</si>
  <si>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</si>
  <si>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</si>
  <si>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</si>
  <si>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</si>
  <si>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</si>
  <si>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</si>
  <si>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</si>
  <si>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</si>
  <si>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</si>
  <si>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</si>
  <si>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</si>
  <si>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</si>
  <si>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</si>
  <si>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</si>
  <si>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</si>
  <si>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</si>
  <si>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</si>
  <si>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</si>
  <si>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</si>
  <si>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</si>
  <si>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</si>
  <si>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</si>
  <si>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</si>
  <si>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</si>
  <si>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</si>
  <si>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</si>
  <si>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</si>
  <si>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</si>
  <si>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</si>
  <si>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</si>
  <si>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</si>
  <si>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</si>
  <si>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</si>
  <si>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</si>
  <si>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</si>
  <si>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</si>
  <si>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</si>
  <si>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</si>
  <si>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</si>
  <si>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</si>
  <si>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</si>
  <si>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</si>
  <si>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</si>
  <si>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</si>
  <si>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</si>
  <si>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</si>
  <si>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</si>
  <si>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</si>
  <si>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</si>
  <si>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</si>
  <si>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</si>
  <si>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</si>
  <si>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</si>
  <si>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</si>
  <si>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</si>
  <si>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</si>
  <si>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</si>
  <si>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</si>
  <si>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</si>
  <si>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</si>
  <si>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</si>
  <si>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</si>
  <si>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</si>
  <si>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</si>
  <si>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</si>
  <si>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</si>
  <si>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</si>
  <si>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</si>
  <si>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</si>
  <si>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</si>
  <si>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</si>
  <si>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</si>
  <si>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</si>
  <si>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</si>
  <si>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</si>
  <si>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</si>
  <si>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</si>
  <si>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</si>
  <si>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</si>
  <si>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</si>
  <si>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</si>
  <si>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</si>
  <si>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</si>
  <si>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</si>
  <si>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</si>
  <si>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</si>
  <si>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</si>
  <si>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</si>
  <si>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</si>
  <si>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</si>
  <si>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</si>
  <si>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</si>
  <si>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</si>
  <si>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</si>
  <si>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</si>
  <si>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</si>
  <si>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</si>
  <si>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</si>
  <si>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</si>
  <si>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</si>
  <si>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</si>
  <si>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</si>
  <si>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</si>
  <si>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</si>
  <si>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</si>
  <si>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</si>
  <si>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</si>
  <si>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</si>
  <si>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</si>
  <si>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</si>
  <si>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</si>
  <si>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</si>
  <si>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</si>
  <si>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</si>
  <si>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</si>
  <si>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</si>
  <si>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</si>
  <si>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</si>
  <si>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</si>
  <si>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</si>
  <si>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</si>
  <si>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</si>
  <si>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</si>
  <si>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</si>
  <si>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</si>
  <si>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</si>
  <si>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</si>
  <si>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</si>
  <si>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</si>
  <si>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</si>
  <si>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</si>
  <si>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</si>
  <si>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</si>
  <si>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</si>
  <si>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</si>
  <si>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</si>
  <si>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</si>
  <si>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</si>
  <si>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</si>
  <si>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</si>
  <si>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</si>
  <si>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</si>
  <si>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</si>
  <si>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</si>
  <si>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</si>
  <si>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</si>
  <si>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</si>
  <si>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</si>
  <si>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</si>
  <si>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</si>
  <si>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</si>
  <si>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</si>
  <si>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</si>
  <si>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</si>
  <si>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</si>
  <si>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</si>
  <si>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</si>
  <si>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</si>
  <si>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</si>
  <si>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</si>
  <si>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</si>
  <si>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</si>
  <si>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</si>
  <si>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</si>
  <si>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</si>
  <si>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</si>
  <si>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</si>
  <si>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</si>
  <si>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</si>
  <si>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</si>
  <si>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</si>
  <si>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</si>
  <si>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</si>
  <si>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</si>
  <si>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</si>
  <si>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</si>
  <si>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</si>
  <si>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</si>
  <si>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</si>
  <si>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</si>
  <si>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</si>
  <si>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</si>
  <si>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</si>
  <si>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</si>
  <si>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</si>
  <si>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</si>
  <si>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</si>
  <si>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</si>
  <si>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</si>
  <si>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</si>
  <si>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</si>
  <si>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</si>
  <si>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</si>
  <si>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</si>
  <si>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</si>
  <si>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</si>
  <si>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</si>
  <si>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</si>
  <si>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</si>
  <si>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</si>
  <si>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</si>
  <si>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</si>
  <si>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</si>
  <si>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</si>
  <si>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</si>
  <si>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</si>
  <si>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</si>
  <si>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</si>
  <si>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</si>
  <si>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</si>
  <si>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</si>
  <si>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</si>
  <si>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</si>
  <si>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</si>
  <si>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</si>
  <si>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</si>
  <si>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</si>
  <si>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</si>
  <si>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</si>
  <si>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</si>
  <si>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</si>
  <si>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</si>
  <si>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</si>
  <si>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</si>
  <si>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</si>
  <si>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</si>
  <si>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</si>
  <si>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</si>
  <si>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</si>
  <si>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</si>
  <si>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</si>
  <si>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</si>
  <si>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</si>
  <si>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</si>
  <si>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</si>
  <si>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</si>
  <si>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</si>
  <si>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</si>
  <si>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</si>
  <si>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</si>
  <si>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</si>
  <si>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</si>
  <si>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</si>
  <si>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</si>
  <si>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</si>
  <si>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</si>
  <si>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</si>
  <si>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</si>
  <si>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</si>
  <si>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</si>
  <si>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</si>
  <si>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</si>
  <si>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</si>
  <si>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</si>
  <si>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</si>
  <si>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</si>
  <si>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</si>
  <si>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</si>
  <si>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</si>
  <si>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</si>
  <si>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</si>
  <si>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</si>
  <si>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</si>
  <si>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</si>
  <si>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</si>
  <si>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</si>
  <si>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</si>
  <si>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</si>
  <si>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</si>
  <si>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</si>
  <si>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</si>
  <si>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</si>
  <si>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</si>
  <si>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</si>
  <si>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</si>
  <si>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</si>
  <si>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</si>
  <si>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</si>
  <si>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</si>
  <si>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</si>
  <si>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</si>
  <si>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</si>
  <si>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</si>
  <si>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</si>
  <si>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</si>
  <si>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</si>
  <si>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</si>
  <si>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</si>
  <si>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</si>
  <si>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</si>
  <si>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</si>
  <si>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</si>
  <si>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</si>
  <si>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</si>
  <si>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</si>
  <si>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</si>
  <si>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</si>
  <si>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</si>
  <si>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</si>
  <si>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</si>
  <si>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</si>
  <si>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</si>
  <si>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</si>
  <si>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</si>
  <si>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</si>
  <si>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</si>
  <si>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</si>
  <si>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</si>
  <si>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</si>
  <si>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</si>
  <si>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</si>
  <si>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</si>
  <si>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</si>
  <si>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</si>
  <si>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</si>
  <si>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</si>
  <si>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</si>
  <si>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</si>
  <si>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</si>
  <si>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</si>
  <si>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</si>
  <si>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</si>
  <si>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</si>
  <si>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</si>
  <si>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</si>
  <si>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</si>
  <si>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</si>
  <si>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</si>
  <si>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</si>
  <si>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</si>
  <si>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</si>
  <si>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</si>
  <si>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</si>
  <si>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</si>
  <si>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</si>
  <si>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</si>
  <si>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</si>
  <si>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</si>
  <si>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</si>
  <si>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</si>
  <si>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</si>
  <si>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</si>
  <si>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</si>
  <si>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</si>
  <si>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</si>
  <si>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</si>
  <si>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</si>
  <si>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</si>
  <si>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</si>
  <si>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</si>
  <si>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</si>
  <si>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</si>
  <si>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</si>
  <si>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</si>
  <si>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</si>
  <si>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</si>
  <si>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</si>
  <si>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</si>
  <si>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</si>
  <si>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</si>
  <si>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</si>
  <si>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</si>
  <si>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</si>
  <si>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</si>
  <si>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</si>
  <si>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</si>
  <si>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</si>
  <si>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</si>
  <si>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</si>
  <si>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</si>
  <si>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</si>
  <si>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</si>
  <si>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</si>
  <si>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</si>
  <si>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</si>
  <si>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</si>
  <si>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</si>
  <si>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</si>
  <si>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</si>
  <si>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</si>
  <si>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</si>
  <si>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</si>
  <si>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</si>
  <si>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</si>
  <si>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</si>
  <si>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</si>
  <si>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</si>
  <si>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</si>
  <si>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</si>
  <si>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</si>
  <si>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</si>
  <si>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</si>
  <si>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</si>
  <si>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</si>
  <si>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</si>
  <si>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</si>
  <si>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</si>
  <si>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</si>
  <si>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</si>
  <si>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</si>
  <si>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</si>
  <si>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</si>
  <si>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</si>
  <si>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</si>
  <si>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</si>
  <si>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</si>
  <si>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</si>
  <si>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</si>
  <si>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</si>
  <si>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</si>
  <si>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</si>
  <si>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</si>
  <si>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</si>
  <si>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</si>
  <si>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</si>
  <si>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</si>
  <si>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</si>
  <si>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</si>
  <si>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</si>
  <si>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</si>
  <si>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</si>
  <si>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</si>
  <si>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</si>
  <si>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</si>
  <si>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</si>
  <si>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</si>
  <si>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</si>
  <si>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</si>
  <si>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</si>
  <si>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</si>
  <si>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</si>
  <si>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</si>
  <si>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</si>
  <si>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</si>
  <si>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</si>
  <si>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</si>
  <si>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</si>
  <si>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</si>
  <si>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</si>
  <si>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</si>
  <si>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</si>
  <si>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</si>
  <si>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</si>
  <si>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</si>
  <si>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</si>
  <si>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</si>
  <si>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</si>
  <si>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</si>
  <si>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</si>
  <si>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</si>
  <si>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</si>
  <si>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</si>
  <si>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</si>
  <si>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</si>
  <si>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</si>
  <si>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</si>
  <si>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</si>
  <si>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</si>
  <si>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</si>
  <si>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</si>
  <si>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</si>
  <si>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</si>
  <si>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</si>
  <si>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</si>
  <si>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</si>
  <si>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</si>
  <si>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</si>
  <si>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</si>
  <si>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</si>
  <si>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</si>
  <si>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</si>
  <si>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</si>
  <si>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</si>
  <si>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</si>
  <si>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</si>
  <si>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</si>
  <si>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</si>
  <si>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</si>
  <si>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</si>
  <si>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</si>
  <si>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</si>
  <si>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</si>
  <si>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</si>
  <si>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</si>
  <si>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</si>
  <si>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</si>
  <si>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</si>
  <si>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</si>
  <si>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</si>
  <si>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</si>
  <si>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</si>
  <si>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</si>
  <si>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</si>
  <si>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</si>
  <si>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</si>
  <si>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</si>
  <si>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</si>
  <si>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</si>
  <si>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</si>
  <si>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</si>
  <si>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</si>
  <si>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</si>
  <si>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</si>
  <si>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</si>
  <si>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</si>
  <si>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</si>
  <si>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</si>
  <si>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</si>
  <si>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</si>
  <si>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</si>
  <si>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</si>
  <si>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</si>
  <si>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</si>
  <si>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</si>
  <si>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</si>
  <si>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</si>
  <si>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</si>
  <si>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</si>
  <si>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</si>
  <si>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</si>
  <si>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</si>
  <si>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</si>
  <si>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</si>
  <si>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</si>
  <si>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</si>
  <si>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</si>
  <si>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</si>
  <si>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</si>
  <si>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</si>
  <si>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</si>
  <si>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</si>
  <si>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</si>
  <si>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</si>
  <si>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</si>
  <si>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</si>
  <si>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</si>
  <si>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</si>
  <si>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</si>
  <si>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</si>
  <si>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</si>
  <si>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</si>
  <si>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</si>
  <si>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</si>
  <si>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</si>
  <si>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</si>
  <si>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</si>
  <si>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</si>
  <si>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</si>
  <si>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</si>
  <si>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</si>
  <si>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</si>
  <si>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</si>
  <si>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</si>
  <si>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</si>
  <si>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</si>
  <si>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</si>
  <si>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</si>
  <si>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</si>
  <si>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</si>
  <si>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</si>
  <si>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</si>
  <si>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</si>
  <si>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</si>
  <si>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</si>
  <si>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</si>
  <si>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</si>
  <si>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</si>
  <si>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</si>
  <si>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</si>
  <si>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</si>
  <si>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</si>
  <si>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</si>
  <si>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</si>
  <si>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</si>
  <si>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</si>
  <si>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</si>
  <si>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</si>
  <si>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</si>
  <si>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</si>
  <si>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</si>
  <si>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</si>
  <si>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</si>
  <si>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</si>
  <si>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</si>
  <si>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</si>
  <si>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</si>
  <si>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</si>
  <si>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</si>
  <si>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</si>
  <si>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</si>
  <si>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</si>
  <si>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</si>
  <si>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</si>
  <si>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</si>
  <si>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</si>
  <si>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</si>
  <si>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</si>
  <si>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</si>
  <si>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</si>
  <si>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</si>
  <si>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</si>
  <si>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</si>
  <si>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</si>
  <si>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</si>
  <si>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</si>
  <si>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</si>
  <si>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</si>
  <si>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</si>
  <si>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</si>
  <si>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</si>
  <si>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</si>
  <si>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</si>
  <si>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</si>
  <si>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</si>
  <si>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</si>
  <si>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</si>
  <si>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</si>
  <si>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</si>
  <si>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</si>
  <si>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</si>
  <si>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</si>
  <si>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</si>
  <si>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</si>
  <si>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</si>
  <si>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</si>
  <si>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</si>
  <si>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</si>
  <si>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</si>
  <si>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</si>
  <si>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</si>
  <si>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</si>
  <si>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</si>
  <si>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</si>
  <si>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</si>
  <si>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</si>
  <si>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</si>
  <si>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</si>
  <si>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</si>
  <si>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</si>
  <si>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</si>
  <si>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</si>
  <si>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</si>
  <si>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</si>
  <si>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</si>
  <si>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</si>
  <si>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</si>
  <si>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</si>
  <si>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</si>
  <si>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</si>
  <si>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</si>
  <si>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</si>
  <si>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</si>
  <si>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</si>
  <si>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</si>
  <si>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</si>
  <si>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</si>
  <si>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</si>
  <si>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</si>
  <si>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</si>
  <si>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</si>
  <si>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</si>
  <si>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</si>
  <si>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</si>
  <si>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</si>
  <si>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</si>
  <si>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</si>
  <si>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</si>
  <si>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</si>
  <si>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</si>
  <si>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</si>
  <si>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</si>
  <si>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</si>
  <si>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</si>
  <si>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</si>
  <si>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</si>
  <si>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</si>
  <si>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</si>
  <si>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</si>
  <si>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</si>
  <si>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</si>
  <si>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</si>
  <si>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</si>
  <si>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</si>
  <si>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</si>
  <si>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</si>
  <si>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</si>
  <si>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</si>
  <si>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</si>
  <si>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</si>
  <si>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</si>
  <si>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</si>
  <si>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</si>
  <si>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</si>
  <si>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</si>
  <si>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</si>
  <si>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</si>
  <si>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</si>
  <si>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</si>
  <si>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</si>
  <si>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</si>
  <si>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</si>
  <si>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</si>
  <si>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</si>
  <si>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</si>
  <si>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</si>
  <si>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</si>
  <si>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</si>
  <si>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</si>
  <si>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</si>
  <si>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</si>
  <si>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</si>
  <si>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</si>
  <si>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</si>
  <si>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</si>
  <si>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</si>
  <si>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</si>
  <si>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</si>
  <si>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</si>
  <si>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</si>
  <si>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</si>
  <si>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</si>
  <si>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</si>
  <si>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</si>
  <si>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</si>
  <si>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</si>
  <si>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</si>
  <si>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</si>
  <si>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</si>
  <si>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</si>
  <si>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</si>
  <si>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</si>
  <si>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</si>
  <si>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</si>
  <si>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</si>
  <si>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</si>
  <si>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</si>
  <si>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</si>
  <si>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</si>
  <si>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</si>
  <si>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</si>
  <si>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</si>
  <si>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</si>
  <si>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</si>
  <si>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</si>
  <si>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</si>
  <si>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</si>
  <si>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</si>
  <si>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</si>
  <si>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</si>
  <si>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</si>
  <si>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</si>
  <si>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</si>
  <si>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</si>
  <si>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</si>
  <si>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</si>
  <si>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</si>
  <si>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</si>
  <si>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</si>
  <si>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</si>
  <si>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</si>
  <si>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</si>
  <si>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</si>
  <si>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</si>
  <si>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</si>
  <si>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</si>
  <si>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</si>
  <si>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</si>
  <si>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</si>
  <si>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</si>
  <si>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</si>
  <si>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</si>
  <si>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</si>
  <si>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</si>
  <si>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</si>
  <si>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</si>
  <si>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</si>
  <si>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</si>
  <si>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</si>
  <si>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</si>
  <si>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</si>
  <si>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</si>
  <si>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</si>
  <si>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</si>
  <si>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</si>
  <si>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</si>
  <si>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</si>
  <si>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</si>
  <si>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</si>
  <si>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</si>
  <si>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</si>
  <si>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</si>
  <si>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</si>
  <si>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</si>
  <si>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</si>
  <si>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</si>
  <si>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</si>
  <si>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</si>
  <si>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</si>
  <si>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</si>
  <si>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</si>
  <si>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</si>
  <si>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</si>
  <si>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</si>
  <si>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</si>
  <si>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</si>
  <si>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</si>
  <si>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</si>
  <si>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</si>
  <si>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</si>
  <si>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</si>
  <si>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</si>
  <si>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</si>
  <si>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</si>
  <si>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</si>
  <si>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</si>
  <si>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</si>
  <si>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</si>
  <si>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</si>
  <si>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</si>
  <si>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</si>
  <si>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</si>
  <si>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</si>
  <si>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</si>
  <si>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</si>
  <si>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</si>
  <si>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</si>
  <si>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</si>
  <si>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</si>
  <si>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</si>
  <si>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</si>
  <si>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</si>
  <si>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</si>
  <si>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</si>
  <si>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</si>
  <si>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</si>
  <si>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</si>
  <si>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</si>
  <si>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</si>
  <si>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</si>
  <si>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</si>
  <si>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</si>
  <si>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</si>
  <si>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</si>
  <si>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</si>
  <si>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</si>
  <si>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</si>
  <si>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</si>
  <si>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</si>
  <si>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</si>
  <si>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</si>
  <si>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</si>
  <si>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</si>
  <si>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</si>
  <si>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</si>
  <si>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</si>
  <si>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</si>
  <si>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</si>
  <si>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</si>
  <si>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</si>
  <si>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</si>
  <si>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</si>
  <si>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</si>
  <si>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</si>
  <si>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</si>
  <si>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</si>
  <si>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</si>
  <si>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</si>
  <si>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</si>
  <si>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</si>
  <si>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</si>
  <si>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</si>
  <si>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</si>
  <si>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</si>
  <si>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</si>
  <si>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</si>
  <si>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</si>
  <si>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</si>
  <si>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</si>
  <si>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</si>
  <si>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</si>
  <si>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</si>
  <si>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</si>
  <si>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</si>
  <si>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</si>
  <si>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</si>
  <si>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</si>
  <si>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</si>
  <si>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</si>
  <si>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</si>
  <si>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</si>
  <si>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</si>
  <si>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</si>
  <si>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</si>
  <si>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</si>
  <si>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</si>
  <si>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</si>
  <si>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</si>
  <si>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</si>
  <si>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</si>
  <si>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</si>
  <si>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</si>
  <si>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</si>
  <si>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</si>
  <si>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</si>
  <si>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</si>
  <si>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</si>
  <si>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</si>
  <si>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</si>
  <si>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</si>
  <si>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</si>
  <si>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</si>
  <si>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</si>
  <si>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</si>
  <si>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</si>
  <si>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</si>
  <si>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</si>
  <si>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</si>
  <si>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</si>
  <si>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</si>
  <si>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</si>
  <si>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</si>
  <si>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</si>
  <si>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</si>
  <si>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</si>
  <si>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</si>
  <si>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</si>
  <si>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</si>
  <si>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</si>
  <si>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</si>
  <si>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</si>
  <si>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</si>
  <si>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</si>
  <si>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</si>
  <si>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</si>
  <si>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</si>
  <si>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</si>
  <si>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</si>
  <si>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</si>
  <si>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</si>
  <si>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</si>
  <si>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</si>
  <si>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</si>
  <si>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</si>
  <si>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</si>
  <si>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</si>
  <si>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</si>
  <si>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</si>
  <si>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</si>
  <si>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</si>
  <si>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</si>
  <si>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</si>
  <si>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</si>
  <si>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</si>
  <si>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</si>
  <si>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</si>
  <si>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</si>
  <si>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</si>
  <si>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</si>
  <si>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</si>
  <si>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</si>
  <si>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</si>
  <si>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</si>
  <si>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</si>
  <si>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</si>
  <si>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</si>
  <si>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</si>
  <si>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</si>
  <si>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</si>
  <si>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</si>
  <si>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</si>
  <si>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</si>
  <si>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</si>
  <si>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</si>
  <si>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</si>
  <si>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</si>
  <si>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</si>
  <si>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</si>
  <si>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</si>
  <si>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</si>
  <si>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</si>
  <si>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</si>
  <si>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</si>
  <si>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</si>
  <si>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</si>
  <si>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</si>
  <si>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</si>
  <si>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</si>
  <si>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</si>
  <si>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</si>
  <si>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</si>
  <si>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</si>
  <si>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</si>
  <si>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</si>
  <si>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</si>
  <si>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</si>
  <si>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</si>
  <si>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</si>
  <si>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</si>
  <si>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</si>
  <si>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</si>
  <si>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</si>
  <si>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</si>
  <si>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</si>
  <si>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</si>
  <si>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</si>
  <si>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</si>
  <si>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</si>
  <si>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</si>
  <si>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</si>
  <si>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</si>
  <si>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</si>
  <si>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</si>
  <si>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</si>
  <si>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</si>
  <si>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</si>
  <si>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</si>
  <si>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</si>
  <si>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</si>
  <si>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</si>
  <si>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</si>
  <si>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</si>
  <si>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</si>
  <si>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</si>
  <si>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</si>
  <si>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</si>
  <si>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</si>
  <si>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</si>
  <si>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</si>
  <si>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</si>
  <si>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</si>
  <si>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</si>
  <si>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</si>
  <si>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</si>
  <si>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</si>
  <si>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</si>
  <si>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</si>
  <si>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</si>
  <si>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</si>
  <si>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</si>
  <si>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</si>
  <si>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</si>
  <si>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</si>
  <si>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</si>
  <si>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</si>
  <si>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</si>
  <si>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</si>
  <si>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</si>
  <si>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</si>
  <si>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</si>
  <si>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</si>
  <si>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</si>
  <si>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</si>
  <si>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</si>
  <si>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</si>
  <si>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</si>
  <si>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</si>
  <si>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</si>
  <si>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</si>
  <si>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</si>
  <si>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</si>
  <si>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</si>
  <si>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</si>
  <si>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</si>
  <si>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</si>
  <si>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</si>
  <si>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</si>
  <si>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</si>
  <si>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</si>
  <si>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</si>
  <si>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</si>
  <si>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</si>
  <si>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</si>
  <si>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</si>
  <si>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</si>
  <si>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</si>
  <si>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</si>
  <si>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</si>
  <si>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</si>
  <si>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</si>
  <si>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</si>
  <si>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</si>
  <si>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</si>
  <si>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</si>
  <si>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</si>
  <si>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</si>
  <si>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</si>
  <si>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</si>
  <si>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</si>
  <si>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</si>
  <si>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</si>
  <si>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</si>
  <si>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</si>
  <si>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</si>
  <si>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</si>
  <si>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</si>
  <si>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</si>
  <si>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</si>
  <si>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</si>
  <si>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</si>
  <si>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</si>
  <si>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</si>
  <si>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</si>
  <si>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</si>
  <si>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</si>
  <si>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</si>
  <si>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</si>
  <si>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</si>
  <si>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</si>
  <si>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</si>
  <si>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</si>
  <si>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</si>
  <si>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</si>
  <si>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</si>
  <si>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</si>
  <si>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</si>
  <si>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</si>
  <si>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</si>
  <si>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</si>
  <si>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</si>
  <si>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</si>
  <si>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</si>
  <si>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</si>
  <si>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</si>
  <si>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</si>
  <si>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</si>
  <si>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</si>
  <si>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</si>
  <si>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</si>
  <si>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</si>
  <si>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</si>
  <si>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</si>
  <si>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</si>
  <si>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</si>
  <si>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</si>
  <si>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</si>
  <si>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</si>
  <si>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</si>
  <si>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</si>
  <si>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</si>
  <si>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</si>
  <si>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</si>
  <si>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</si>
  <si>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</si>
  <si>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</si>
  <si>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</si>
  <si>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</si>
  <si>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</si>
  <si>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</si>
  <si>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</si>
  <si>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</si>
  <si>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</si>
  <si>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</si>
  <si>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</si>
  <si>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</si>
  <si>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</si>
  <si>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</si>
  <si>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</si>
  <si>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</si>
  <si>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</si>
  <si>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</si>
  <si>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</si>
  <si>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</si>
  <si>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</si>
  <si>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</si>
  <si>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</si>
  <si>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</si>
  <si>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</si>
  <si>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</si>
  <si>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</si>
  <si>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</si>
  <si>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</si>
  <si>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</si>
  <si>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</si>
  <si>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</si>
  <si>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</si>
  <si>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</si>
  <si>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</si>
  <si>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</si>
  <si>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</si>
  <si>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</si>
  <si>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</si>
  <si>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</si>
  <si>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</si>
  <si>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</si>
  <si>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</si>
  <si>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</si>
  <si>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</si>
  <si>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</si>
  <si>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</si>
  <si>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</si>
  <si>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</si>
  <si>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</si>
  <si>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</si>
  <si>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</si>
  <si>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</si>
  <si>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</si>
  <si>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</si>
  <si>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</si>
  <si>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</si>
  <si>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</si>
  <si>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</si>
  <si>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</si>
  <si>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</si>
  <si>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</si>
  <si>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</si>
  <si>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</si>
  <si>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</si>
  <si>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</si>
  <si>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</si>
  <si>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</si>
  <si>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</si>
  <si>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</si>
  <si>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</si>
  <si>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</si>
  <si>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</si>
  <si>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</si>
  <si>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</si>
  <si>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</si>
  <si>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</si>
  <si>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</si>
  <si>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</si>
  <si>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</si>
  <si>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</si>
  <si>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</si>
  <si>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</si>
  <si>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</si>
  <si>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</si>
  <si>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</si>
  <si>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</si>
  <si>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</si>
  <si>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</si>
  <si>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</si>
  <si>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</si>
  <si>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</si>
  <si>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</si>
  <si>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</si>
  <si>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</si>
  <si>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</si>
  <si>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</si>
  <si>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</si>
  <si>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</si>
  <si>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</si>
  <si>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</si>
  <si>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</si>
  <si>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</si>
  <si>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</si>
  <si>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</si>
  <si>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</si>
  <si>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</si>
  <si>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</si>
  <si>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</si>
  <si>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</si>
  <si>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</si>
  <si>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</si>
  <si>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</si>
  <si>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</si>
  <si>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</si>
  <si>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</si>
  <si>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</si>
  <si>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</si>
  <si>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</si>
  <si>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</si>
  <si>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</si>
  <si>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</si>
  <si>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</si>
  <si>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</si>
  <si>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</si>
  <si>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</si>
  <si>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</si>
  <si>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</si>
  <si>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</si>
  <si>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</si>
  <si>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</si>
  <si>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</si>
  <si>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</si>
  <si>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</si>
  <si>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</si>
  <si>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</si>
  <si>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</si>
  <si>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</si>
  <si>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</si>
  <si>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</si>
  <si>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</si>
  <si>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</si>
  <si>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</si>
  <si>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</si>
  <si>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</si>
  <si>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</si>
  <si>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</si>
  <si>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</si>
  <si>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</si>
  <si>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</si>
  <si>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</si>
  <si>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</si>
  <si>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</si>
  <si>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</si>
  <si>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</si>
  <si>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</si>
  <si>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</si>
  <si>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</si>
  <si>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</si>
  <si>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</si>
  <si>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</si>
  <si>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</si>
  <si>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</si>
  <si>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</si>
  <si>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</si>
  <si>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</si>
  <si>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</si>
  <si>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</si>
  <si>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</si>
  <si>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</si>
  <si>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</si>
  <si>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</si>
  <si>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</si>
  <si>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</si>
  <si>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</si>
  <si>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</si>
  <si>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</si>
  <si>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</si>
  <si>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</si>
  <si>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</si>
  <si>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</si>
  <si>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</si>
  <si>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</si>
  <si>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</si>
  <si>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</si>
  <si>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</si>
  <si>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</si>
  <si>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</si>
  <si>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</si>
  <si>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</si>
  <si>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</si>
  <si>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</si>
  <si>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</si>
  <si>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</si>
  <si>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</si>
  <si>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</si>
  <si>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</si>
  <si>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</si>
  <si>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</si>
  <si>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</si>
  <si>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</si>
  <si>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</si>
  <si>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</si>
  <si>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</si>
  <si>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</si>
  <si>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</si>
  <si>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</si>
  <si>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</si>
  <si>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</si>
  <si>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</si>
  <si>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</si>
  <si>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</si>
  <si>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</si>
  <si>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</si>
  <si>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</si>
  <si>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</si>
  <si>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</si>
  <si>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</si>
  <si>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</si>
  <si>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</si>
  <si>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</si>
  <si>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</si>
  <si>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</si>
  <si>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</si>
  <si>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</si>
  <si>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</si>
  <si>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</si>
  <si>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</si>
  <si>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</si>
  <si>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</si>
  <si>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</si>
  <si>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</si>
  <si>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</si>
  <si>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</si>
  <si>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</si>
  <si>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</si>
  <si>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</si>
  <si>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</si>
  <si>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</si>
  <si>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</si>
  <si>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</si>
  <si>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</si>
  <si>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</si>
  <si>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</si>
  <si>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</si>
  <si>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</si>
  <si>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</si>
  <si>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</si>
  <si>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</si>
  <si>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</si>
  <si>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</si>
  <si>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</si>
  <si>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</si>
  <si>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</si>
  <si>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</si>
  <si>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</si>
  <si>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</si>
  <si>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</si>
  <si>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</si>
  <si>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</si>
  <si>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</si>
  <si>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</si>
  <si>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</si>
  <si>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</si>
  <si>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</si>
  <si>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</si>
  <si>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</si>
  <si>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</si>
  <si>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</si>
  <si>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</si>
  <si>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</si>
  <si>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</si>
  <si>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</si>
  <si>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</si>
  <si>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</si>
  <si>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</si>
  <si>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</si>
  <si>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</si>
  <si>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</si>
  <si>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</si>
  <si>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</si>
  <si>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</si>
  <si>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</si>
  <si>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</si>
  <si>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</si>
  <si>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</si>
  <si>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</si>
  <si>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</si>
  <si>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</si>
  <si>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</si>
  <si>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</si>
  <si>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</si>
  <si>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</si>
  <si>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</si>
  <si>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</si>
  <si>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</si>
  <si>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</si>
  <si>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</si>
  <si>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</si>
  <si>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</si>
  <si>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</si>
  <si>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</si>
  <si>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</si>
  <si>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</si>
  <si>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</si>
  <si>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</si>
  <si>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</si>
  <si>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</si>
  <si>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</si>
  <si>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</si>
  <si>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</si>
  <si>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</si>
  <si>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</si>
  <si>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</si>
  <si>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</si>
  <si>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</si>
  <si>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</si>
  <si>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</si>
  <si>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</si>
  <si>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</si>
  <si>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</si>
  <si>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</si>
  <si>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</si>
  <si>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</si>
  <si>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</si>
  <si>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</si>
  <si>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</si>
  <si>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</si>
  <si>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</si>
  <si>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</si>
  <si>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</si>
  <si>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</si>
  <si>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</si>
  <si>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</si>
  <si>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</si>
  <si>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</si>
  <si>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</si>
  <si>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</si>
  <si>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</si>
  <si>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</si>
  <si>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</si>
  <si>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</si>
  <si>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</si>
  <si>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</si>
  <si>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</si>
  <si>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</si>
  <si>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</si>
  <si>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</si>
  <si>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</si>
  <si>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</si>
  <si>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</si>
  <si>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</si>
  <si>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</si>
  <si>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</si>
  <si>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</si>
  <si>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</si>
  <si>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</si>
  <si>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</si>
  <si>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</si>
  <si>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</si>
  <si>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</si>
  <si>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</si>
  <si>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</si>
  <si>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</si>
  <si>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</si>
  <si>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</si>
  <si>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</si>
  <si>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</si>
  <si>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</si>
  <si>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</si>
  <si>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</si>
  <si>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</si>
  <si>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</si>
  <si>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</si>
  <si>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</si>
  <si>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</si>
  <si>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</si>
  <si>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</si>
  <si>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</si>
  <si>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</si>
  <si>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</si>
  <si>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</si>
  <si>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</si>
  <si>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</si>
  <si>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</si>
  <si>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</si>
  <si>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</si>
  <si>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</si>
  <si>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</si>
  <si>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</si>
  <si>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</si>
  <si>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</si>
  <si>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</si>
  <si>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</si>
  <si>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</si>
  <si>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</si>
  <si>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</si>
  <si>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</si>
  <si>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</si>
  <si>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</si>
  <si>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</si>
  <si>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</si>
  <si>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</si>
  <si>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</si>
  <si>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</si>
  <si>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</si>
  <si>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</si>
  <si>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</si>
  <si>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</si>
  <si>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</si>
  <si>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</si>
  <si>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</si>
  <si>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</si>
  <si>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</si>
  <si>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</si>
  <si>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</si>
  <si>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</si>
  <si>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</si>
  <si>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</si>
  <si>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</si>
  <si>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</si>
  <si>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</si>
  <si>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</si>
  <si>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</si>
  <si>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</si>
  <si>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</si>
  <si>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</si>
  <si>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</si>
  <si>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</si>
  <si>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</si>
  <si>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</si>
  <si>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</si>
  <si>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</si>
  <si>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</si>
  <si>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</si>
  <si>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</si>
  <si>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</si>
  <si>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</si>
  <si>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</si>
  <si>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</si>
  <si>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</si>
  <si>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</si>
  <si>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</si>
  <si>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</si>
  <si>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</si>
  <si>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</si>
  <si>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</si>
  <si>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</si>
  <si>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</si>
  <si>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</si>
  <si>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</si>
  <si>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</si>
  <si>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</si>
  <si>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</si>
  <si>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</si>
  <si>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</si>
  <si>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</si>
  <si>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</si>
  <si>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</si>
  <si>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</si>
  <si>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</si>
  <si>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</si>
  <si>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</si>
  <si>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</si>
  <si>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</si>
  <si>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</si>
  <si>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</si>
  <si>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</si>
  <si>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</si>
  <si>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</si>
  <si>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</si>
  <si>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</si>
  <si>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</si>
  <si>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</si>
  <si>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</si>
  <si>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</si>
  <si>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</si>
  <si>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</si>
  <si>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</si>
  <si>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</si>
  <si>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</si>
  <si>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</si>
  <si>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</si>
  <si>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</si>
  <si>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</si>
  <si>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</si>
  <si>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</si>
  <si>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</si>
  <si>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</si>
  <si>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</si>
  <si>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</si>
  <si>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</si>
  <si>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</si>
  <si>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</si>
  <si>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</si>
  <si>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</si>
  <si>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</si>
  <si>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</si>
  <si>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</si>
  <si>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</si>
  <si>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</si>
  <si>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</si>
  <si>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</si>
  <si>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</si>
  <si>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</si>
  <si>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</si>
  <si>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</si>
  <si>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</si>
  <si>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</si>
  <si>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</si>
  <si>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</si>
  <si>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</si>
  <si>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</si>
  <si>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</si>
  <si>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</si>
  <si>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</si>
  <si>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</si>
  <si>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</si>
  <si>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</si>
  <si>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</si>
  <si>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</si>
  <si>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</si>
  <si>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</si>
  <si>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</si>
  <si>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</si>
  <si>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</si>
  <si>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</si>
  <si>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</si>
  <si>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</si>
  <si>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</si>
  <si>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</si>
  <si>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</si>
  <si>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</si>
  <si>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</si>
  <si>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</si>
  <si>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</si>
  <si>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</si>
  <si>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</si>
  <si>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</si>
  <si>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</si>
  <si>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</si>
  <si>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</si>
  <si>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</si>
  <si>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</si>
  <si>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</si>
  <si>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</si>
  <si>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</si>
  <si>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</si>
  <si>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</si>
  <si>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</si>
  <si>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</si>
  <si>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</si>
  <si>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</si>
  <si>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</si>
  <si>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</si>
  <si>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</si>
  <si>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</si>
  <si>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</si>
  <si>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</si>
  <si>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</si>
  <si>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</si>
  <si>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</si>
  <si>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</si>
  <si>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</si>
  <si>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</si>
  <si>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</si>
  <si>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</si>
  <si>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</si>
  <si>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</si>
  <si>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</si>
  <si>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</si>
  <si>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</si>
  <si>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</si>
  <si>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</si>
  <si>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</si>
  <si>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</si>
  <si>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</si>
  <si>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</si>
  <si>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</si>
  <si>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</si>
  <si>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</si>
  <si>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</si>
  <si>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</si>
  <si>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</si>
  <si>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</si>
  <si>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</si>
  <si>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</si>
  <si>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</si>
  <si>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</si>
  <si>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</si>
  <si>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</si>
  <si>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</si>
  <si>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</si>
  <si>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</si>
  <si>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</si>
  <si>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</si>
  <si>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</si>
  <si>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</si>
  <si>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</si>
  <si>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</si>
  <si>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</si>
  <si>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</si>
  <si>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</si>
  <si>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</si>
  <si>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</si>
  <si>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</si>
  <si>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</si>
  <si>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</si>
  <si>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</si>
  <si>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</si>
  <si>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</si>
  <si>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</si>
  <si>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</si>
  <si>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</si>
  <si>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</si>
  <si>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</si>
  <si>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</si>
  <si>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</si>
  <si>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</si>
  <si>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</si>
  <si>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</si>
  <si>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</si>
  <si>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</si>
  <si>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</si>
  <si>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</si>
  <si>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</si>
  <si>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</si>
  <si>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</si>
  <si>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</si>
  <si>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</si>
  <si>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</si>
  <si>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</si>
  <si>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</si>
  <si>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</si>
  <si>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</si>
  <si>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</si>
  <si>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</si>
  <si>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</si>
  <si>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</si>
  <si>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</si>
  <si>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</si>
  <si>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</si>
  <si>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</si>
  <si>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</si>
  <si>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</si>
  <si>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</si>
  <si>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</si>
  <si>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</si>
  <si>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</si>
  <si>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</si>
  <si>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</si>
  <si>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</si>
  <si>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</si>
  <si>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</si>
  <si>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</si>
  <si>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</si>
  <si>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</si>
  <si>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</si>
  <si>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</si>
  <si>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</si>
  <si>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</si>
  <si>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</si>
  <si>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</si>
  <si>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</si>
  <si>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</si>
  <si>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</si>
  <si>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</si>
  <si>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</si>
  <si>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</si>
  <si>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</si>
  <si>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</si>
  <si>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</si>
  <si>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</si>
  <si>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</si>
  <si>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</si>
  <si>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</si>
  <si>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</si>
  <si>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</si>
  <si>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</si>
  <si>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</si>
  <si>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</si>
  <si>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</si>
  <si>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</si>
  <si>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</si>
  <si>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</si>
  <si>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</si>
  <si>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</si>
  <si>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</si>
  <si>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</si>
  <si>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</si>
  <si>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</si>
  <si>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</si>
  <si>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</si>
  <si>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</si>
  <si>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</si>
  <si>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</si>
  <si>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</si>
  <si>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</si>
  <si>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</si>
  <si>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</si>
  <si>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</si>
  <si>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</si>
  <si>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</si>
  <si>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</si>
  <si>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</si>
  <si>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</si>
  <si>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</si>
  <si>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</si>
  <si>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</si>
  <si>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</si>
  <si>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</si>
  <si>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</si>
  <si>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</si>
  <si>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</si>
  <si>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</si>
  <si>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</si>
  <si>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</si>
  <si>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</si>
  <si>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</si>
  <si>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</si>
  <si>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</si>
  <si>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</si>
  <si>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</si>
  <si>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</si>
  <si>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</si>
  <si>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</si>
  <si>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</si>
  <si>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</si>
  <si>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</si>
  <si>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</si>
  <si>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</si>
  <si>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</si>
  <si>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</si>
  <si>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</si>
  <si>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</si>
  <si>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</si>
  <si>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</si>
  <si>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</si>
  <si>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</si>
  <si>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</si>
  <si>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</si>
  <si>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</si>
  <si>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</si>
  <si>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</si>
  <si>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</si>
  <si>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</si>
  <si>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</si>
  <si>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</si>
  <si>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</si>
  <si>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</si>
  <si>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</si>
  <si>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</si>
  <si>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</si>
  <si>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</si>
  <si>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</si>
  <si>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</si>
  <si>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</si>
  <si>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</si>
  <si>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</si>
  <si>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</si>
  <si>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</si>
  <si>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</si>
  <si>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</si>
  <si>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</si>
  <si>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</si>
  <si>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</si>
  <si>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</si>
  <si>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</si>
  <si>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</si>
  <si>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</si>
  <si>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</si>
  <si>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</si>
  <si>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</si>
  <si>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</si>
  <si>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</si>
  <si>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</si>
  <si>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</si>
  <si>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</si>
  <si>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</si>
  <si>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</si>
  <si>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</si>
  <si>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</si>
  <si>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</si>
  <si>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</si>
  <si>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</si>
  <si>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</si>
  <si>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</si>
  <si>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</si>
  <si>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</si>
  <si>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</si>
  <si>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</si>
  <si>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</si>
  <si>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</si>
  <si>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</si>
  <si>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</si>
  <si>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</si>
  <si>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</si>
  <si>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</si>
  <si>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</si>
  <si>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</si>
  <si>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</si>
  <si>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</si>
  <si>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</si>
  <si>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</si>
  <si>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</si>
  <si>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</si>
  <si>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</si>
  <si>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</si>
  <si>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</si>
  <si>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</si>
  <si>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</si>
  <si>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</si>
  <si>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</si>
  <si>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</si>
  <si>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</si>
  <si>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</si>
  <si>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</si>
  <si>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</si>
  <si>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</si>
  <si>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</si>
  <si>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</si>
  <si>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</si>
  <si>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</si>
  <si>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</si>
  <si>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</si>
  <si>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</si>
  <si>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</si>
  <si>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</si>
  <si>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</si>
  <si>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</si>
  <si>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</si>
  <si>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</si>
  <si>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</si>
  <si>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</si>
  <si>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</si>
  <si>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</si>
  <si>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</si>
  <si>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</si>
  <si>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</si>
  <si>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</si>
  <si>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</si>
  <si>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</si>
  <si>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</si>
  <si>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</si>
  <si>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</si>
  <si>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</si>
  <si>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</si>
  <si>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</si>
  <si>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</si>
  <si>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</si>
  <si>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</si>
  <si>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</si>
  <si>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</si>
  <si>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</si>
  <si>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</si>
  <si>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</si>
  <si>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</si>
  <si>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</si>
  <si>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</si>
  <si>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</si>
  <si>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</si>
  <si>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</si>
  <si>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</si>
  <si>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</si>
  <si>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</si>
  <si>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</si>
  <si>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</si>
  <si>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</si>
  <si>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</si>
  <si>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</si>
  <si>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</si>
  <si>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</si>
  <si>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</si>
  <si>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</si>
  <si>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</si>
  <si>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</si>
  <si>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</si>
  <si>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</si>
  <si>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</si>
  <si>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</si>
  <si>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</si>
  <si>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</si>
  <si>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</si>
  <si>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</si>
  <si>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</si>
  <si>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</si>
  <si>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</si>
  <si>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</si>
  <si>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</si>
  <si>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</si>
  <si>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</si>
  <si>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</si>
  <si>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</si>
  <si>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</si>
  <si>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</si>
  <si>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</si>
  <si>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</si>
  <si>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</si>
  <si>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</si>
  <si>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</si>
  <si>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</si>
  <si>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</si>
  <si>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</si>
  <si>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</si>
  <si>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</si>
  <si>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</si>
  <si>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</si>
  <si>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</si>
  <si>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</si>
  <si>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</si>
  <si>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</si>
  <si>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</si>
  <si>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</si>
  <si>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</si>
  <si>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</si>
  <si>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</si>
  <si>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</si>
  <si>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</si>
  <si>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</si>
  <si>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</si>
  <si>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</si>
  <si>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</si>
  <si>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</si>
  <si>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</si>
  <si>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</si>
  <si>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</si>
  <si>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</si>
  <si>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</si>
  <si>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</si>
  <si>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</si>
  <si>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</si>
  <si>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</si>
  <si>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</si>
  <si>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</si>
  <si>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</si>
  <si>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</si>
  <si>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</si>
  <si>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</si>
  <si>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</si>
  <si>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</si>
  <si>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</si>
  <si>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</si>
  <si>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</si>
  <si>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</si>
  <si>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</si>
  <si>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</si>
  <si>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</si>
  <si>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</si>
  <si>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</si>
  <si>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</si>
  <si>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</si>
  <si>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</si>
  <si>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</si>
  <si>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</si>
  <si>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</si>
  <si>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</si>
  <si>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</si>
  <si>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</si>
  <si>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</si>
  <si>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</si>
  <si>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</si>
  <si>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</si>
  <si>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</si>
  <si>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</si>
  <si>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</si>
  <si>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</si>
  <si>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</si>
  <si>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</si>
  <si>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</si>
  <si>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</si>
  <si>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</si>
  <si>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</si>
  <si>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</si>
  <si>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</si>
  <si>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</si>
  <si>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</si>
  <si>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</si>
  <si>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</si>
  <si>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</si>
  <si>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</si>
  <si>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</si>
  <si>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</si>
  <si>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</si>
  <si>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</si>
  <si>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</si>
  <si>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</si>
  <si>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</si>
  <si>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</si>
  <si>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</si>
  <si>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</si>
  <si>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</si>
  <si>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</si>
  <si>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</si>
  <si>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</si>
  <si>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</si>
  <si>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</si>
  <si>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</si>
  <si>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</si>
  <si>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</si>
  <si>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</si>
  <si>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</si>
  <si>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</si>
  <si>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</si>
  <si>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</si>
  <si>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</si>
  <si>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</si>
  <si>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</si>
  <si>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</si>
  <si>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</si>
  <si>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</si>
  <si>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</si>
  <si>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</si>
  <si>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</si>
  <si>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</si>
  <si>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</si>
  <si>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</si>
  <si>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</si>
  <si>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</si>
  <si>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</si>
  <si>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</si>
  <si>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</si>
  <si>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</si>
  <si>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</si>
  <si>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</si>
  <si>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</si>
  <si>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</si>
  <si>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</si>
  <si>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</si>
  <si>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</si>
  <si>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</si>
  <si>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</si>
  <si>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</si>
  <si>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</si>
  <si>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</si>
  <si>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</si>
  <si>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</si>
  <si>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</si>
  <si>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</si>
  <si>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</si>
  <si>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</si>
  <si>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</si>
  <si>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</si>
  <si>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</si>
  <si>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</si>
  <si>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</si>
  <si>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</si>
  <si>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</si>
  <si>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</si>
  <si>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</si>
  <si>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</si>
  <si>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</si>
  <si>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</si>
  <si>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</si>
  <si>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</si>
  <si>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</si>
  <si>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</si>
  <si>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</si>
  <si>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</si>
  <si>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</si>
  <si>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</si>
  <si>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</si>
  <si>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</si>
  <si>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</si>
  <si>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</si>
  <si>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</si>
  <si>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</si>
  <si>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</si>
  <si>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</si>
  <si>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</si>
  <si>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</si>
  <si>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</si>
  <si>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</si>
  <si>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</si>
  <si>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</si>
  <si>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</si>
  <si>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</si>
  <si>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</si>
  <si>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</si>
  <si>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</si>
  <si>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</si>
  <si>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</si>
  <si>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</si>
  <si>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</si>
  <si>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</si>
  <si>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</si>
  <si>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</si>
  <si>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</si>
  <si>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</si>
  <si>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</si>
  <si>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</si>
  <si>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</si>
  <si>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</si>
  <si>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</si>
  <si>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</si>
  <si>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</si>
  <si>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</si>
  <si>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</si>
  <si>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</si>
  <si>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</si>
  <si>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</si>
  <si>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</si>
  <si>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</si>
  <si>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</si>
  <si>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</si>
  <si>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</si>
  <si>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</si>
  <si>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</si>
  <si>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</si>
  <si>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</si>
  <si>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</si>
  <si>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</si>
  <si>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</si>
  <si>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</si>
  <si>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</si>
  <si>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</si>
  <si>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</si>
  <si>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</si>
  <si>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</si>
  <si>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</si>
  <si>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</si>
  <si>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</si>
  <si>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</si>
  <si>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</si>
  <si>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</si>
  <si>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</si>
  <si>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</si>
  <si>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</si>
  <si>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</si>
  <si>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</si>
  <si>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</si>
  <si>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</si>
  <si>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</si>
  <si>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</si>
  <si>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</si>
  <si>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</si>
  <si>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</si>
  <si>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</si>
  <si>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</si>
  <si>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</si>
  <si>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</si>
  <si>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</si>
  <si>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</si>
  <si>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</si>
  <si>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</si>
  <si>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</si>
  <si>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</si>
  <si>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</si>
  <si>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</si>
  <si>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</si>
  <si>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</si>
  <si>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</si>
  <si>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</si>
  <si>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</si>
  <si>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</si>
  <si>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</si>
  <si>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</si>
  <si>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</si>
  <si>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</si>
  <si>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</si>
  <si>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</si>
  <si>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</si>
  <si>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</si>
  <si>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</si>
  <si>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</si>
  <si>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</si>
  <si>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</si>
  <si>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</si>
  <si>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</si>
  <si>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</si>
  <si>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</si>
  <si>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</si>
  <si>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</si>
  <si>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</si>
  <si>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</si>
  <si>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</si>
  <si>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</si>
  <si>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</si>
  <si>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</si>
  <si>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</si>
  <si>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</si>
  <si>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</si>
  <si>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</si>
  <si>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</si>
  <si>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</si>
  <si>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</si>
  <si>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</si>
  <si>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</si>
  <si>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</si>
  <si>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</si>
  <si>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</si>
  <si>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</si>
  <si>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</si>
  <si>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</si>
  <si>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</si>
  <si>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</si>
  <si>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</si>
  <si>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</si>
  <si>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</si>
  <si>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</si>
  <si>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</si>
  <si>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</si>
  <si>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</si>
  <si>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</si>
  <si>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</si>
  <si>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</si>
  <si>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</si>
  <si>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</si>
  <si>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</si>
  <si>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</si>
  <si>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</si>
  <si>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</si>
  <si>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</si>
  <si>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</si>
  <si>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</si>
  <si>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</si>
  <si>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</si>
  <si>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</si>
  <si>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</si>
  <si>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</si>
  <si>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</si>
  <si>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</si>
  <si>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</si>
  <si>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</si>
  <si>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</si>
  <si>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</si>
  <si>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</si>
  <si>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</si>
  <si>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</si>
  <si>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</si>
  <si>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</si>
  <si>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</si>
  <si>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</si>
  <si>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</si>
  <si>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</si>
  <si>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</si>
  <si>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</si>
  <si>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</si>
  <si>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</si>
  <si>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</si>
  <si>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</si>
  <si>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</si>
  <si>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</si>
  <si>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</si>
  <si>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</si>
  <si>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</si>
  <si>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</si>
  <si>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</si>
  <si>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</si>
  <si>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</si>
  <si>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</si>
  <si>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</si>
  <si>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</si>
  <si>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</si>
  <si>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</si>
  <si>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</si>
  <si>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</si>
  <si>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</si>
  <si>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</si>
  <si>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</si>
  <si>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</si>
  <si>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</si>
  <si>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</si>
  <si>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</si>
  <si>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</si>
  <si>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</si>
  <si>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</si>
  <si>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</si>
  <si>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</si>
  <si>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</si>
  <si>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</si>
  <si>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</si>
  <si>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</si>
  <si>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</si>
  <si>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</si>
  <si>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</si>
  <si>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</si>
  <si>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</si>
  <si>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</si>
  <si>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</si>
  <si>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</si>
  <si>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</si>
  <si>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</si>
  <si>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</si>
  <si>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</si>
  <si>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</si>
  <si>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</si>
  <si>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</si>
  <si>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</si>
  <si>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</si>
  <si>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</si>
  <si>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</si>
  <si>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</si>
  <si>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</si>
  <si>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</si>
  <si>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</si>
  <si>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</si>
  <si>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</si>
  <si>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</si>
  <si>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</si>
  <si>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</si>
  <si>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</si>
  <si>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</si>
  <si>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</si>
  <si>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</si>
  <si>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</si>
  <si>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</si>
  <si>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</si>
  <si>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</si>
  <si>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</si>
  <si>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</si>
  <si>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</si>
  <si>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</si>
  <si>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</si>
  <si>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</si>
  <si>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</si>
  <si>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</si>
  <si>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</si>
  <si>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</si>
  <si>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</si>
  <si>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</si>
  <si>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</si>
  <si>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</si>
  <si>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</si>
  <si>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</si>
  <si>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</si>
  <si>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</si>
  <si>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</si>
  <si>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</si>
  <si>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</si>
  <si>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</si>
  <si>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</si>
  <si>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</si>
  <si>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</si>
  <si>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</si>
  <si>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</si>
  <si>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</si>
  <si>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</si>
  <si>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</si>
  <si>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</si>
  <si>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</si>
  <si>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</si>
  <si>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</si>
  <si>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</si>
  <si>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</si>
  <si>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</si>
  <si>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</si>
  <si>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</si>
  <si>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</si>
  <si>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</si>
  <si>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</si>
  <si>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</si>
  <si>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</si>
  <si>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</si>
  <si>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</si>
  <si>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</si>
  <si>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</si>
  <si>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</si>
  <si>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</si>
  <si>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</si>
  <si>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</si>
  <si>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</si>
  <si>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</si>
  <si>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</si>
  <si>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</si>
  <si>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</si>
  <si>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</si>
  <si>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</si>
  <si>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</si>
  <si>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</si>
  <si>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</si>
  <si>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</si>
  <si>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</si>
  <si>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</si>
  <si>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</si>
  <si>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</si>
  <si>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</si>
  <si>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</si>
  <si>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</si>
  <si>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</si>
  <si>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</si>
  <si>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</si>
  <si>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</si>
  <si>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</si>
  <si>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</si>
  <si>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</si>
  <si>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</si>
  <si>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</si>
  <si>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</si>
  <si>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</si>
  <si>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</si>
  <si>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</si>
  <si>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</si>
  <si>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</si>
  <si>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</si>
  <si>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</si>
  <si>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</si>
  <si>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</si>
  <si>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</si>
  <si>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</si>
  <si>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</si>
  <si>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</si>
  <si>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</si>
  <si>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</si>
  <si>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</si>
  <si>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</si>
  <si>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</si>
  <si>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</si>
  <si>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</si>
  <si>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</si>
  <si>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</si>
  <si>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</si>
  <si>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</si>
  <si>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</si>
  <si>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</si>
  <si>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</si>
  <si>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</si>
  <si>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</si>
  <si>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</si>
  <si>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</si>
  <si>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</si>
  <si>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</si>
  <si>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</si>
  <si>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</si>
  <si>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</si>
  <si>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</si>
  <si>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</si>
  <si>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</si>
  <si>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</si>
  <si>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</si>
  <si>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</si>
  <si>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</si>
  <si>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</si>
  <si>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</si>
  <si>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</si>
  <si>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</si>
  <si>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</si>
  <si>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</si>
  <si>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</si>
  <si>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</si>
  <si>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</si>
  <si>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</si>
  <si>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</si>
  <si>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</si>
  <si>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</si>
  <si>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</si>
  <si>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</si>
  <si>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</si>
  <si>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</si>
  <si>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</si>
  <si>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</si>
  <si>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</si>
  <si>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</si>
  <si>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</si>
  <si>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</si>
  <si>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</si>
  <si>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</si>
  <si>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</si>
  <si>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</si>
  <si>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</si>
  <si>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</si>
  <si>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</si>
  <si>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</si>
  <si>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</si>
  <si>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</si>
  <si>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</si>
  <si>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</si>
  <si>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</si>
  <si>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</si>
  <si>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</si>
  <si>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</si>
  <si>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</si>
  <si>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</si>
  <si>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</si>
  <si>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</si>
  <si>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</si>
  <si>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</si>
  <si>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</si>
  <si>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</si>
  <si>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</si>
  <si>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</si>
  <si>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</si>
  <si>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</si>
  <si>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</si>
  <si>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</si>
  <si>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</si>
  <si>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</si>
  <si>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</si>
  <si>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</si>
  <si>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</si>
  <si>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</si>
  <si>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</si>
  <si>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</si>
  <si>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</si>
  <si>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</si>
  <si>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</si>
  <si>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</si>
  <si>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</si>
  <si>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</si>
  <si>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</si>
  <si>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</si>
  <si>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</si>
  <si>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</si>
  <si>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</si>
  <si>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</si>
  <si>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</si>
  <si>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</si>
  <si>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</si>
  <si>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</si>
  <si>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</si>
  <si>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</si>
  <si>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</si>
  <si>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</si>
  <si>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</si>
  <si>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</si>
  <si>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</si>
  <si>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</si>
  <si>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</si>
  <si>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</si>
  <si>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</si>
  <si>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</si>
  <si>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</si>
  <si>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</si>
  <si>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</si>
  <si>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</si>
  <si>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</si>
  <si>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</si>
  <si>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</si>
  <si>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</si>
  <si>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</si>
  <si>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</si>
  <si>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</si>
  <si>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</si>
  <si>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</si>
  <si>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</si>
  <si>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</si>
  <si>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</si>
  <si>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</si>
  <si>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</si>
  <si>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</si>
  <si>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</si>
  <si>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</si>
  <si>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</si>
  <si>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</si>
  <si>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</si>
  <si>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</si>
  <si>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</si>
  <si>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</si>
  <si>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</si>
  <si>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</si>
  <si>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</si>
  <si>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</si>
  <si>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</si>
  <si>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</si>
  <si>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</si>
  <si>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</si>
  <si>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</si>
  <si>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</si>
  <si>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</si>
  <si>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</si>
  <si>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</si>
  <si>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</si>
  <si>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</si>
  <si>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</si>
  <si>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</si>
  <si>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</si>
  <si>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</si>
  <si>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</si>
  <si>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</si>
  <si>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</si>
  <si>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</si>
  <si>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</si>
  <si>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</si>
  <si>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</si>
  <si>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</si>
  <si>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</si>
  <si>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</si>
  <si>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</si>
  <si>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</si>
  <si>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</si>
  <si>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</si>
  <si>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</si>
  <si>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</si>
  <si>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</si>
  <si>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</si>
  <si>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</si>
  <si>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</si>
  <si>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</si>
  <si>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</si>
  <si>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</si>
  <si>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</si>
  <si>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</si>
  <si>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</si>
  <si>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</si>
  <si>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</si>
  <si>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</si>
  <si>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</si>
  <si>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</si>
  <si>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</si>
  <si>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</si>
  <si>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</si>
  <si>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</si>
  <si>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</si>
  <si>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</si>
  <si>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</si>
  <si>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</si>
  <si>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</si>
  <si>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</si>
  <si>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</si>
  <si>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</si>
  <si>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</si>
  <si>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</si>
  <si>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</si>
  <si>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</si>
  <si>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</si>
  <si>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</si>
  <si>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</si>
  <si>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</si>
  <si>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</si>
  <si>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</si>
  <si>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</si>
  <si>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</si>
  <si>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</si>
  <si>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</si>
  <si>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</si>
  <si>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</si>
  <si>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</si>
  <si>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</si>
  <si>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</si>
  <si>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</si>
  <si>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</si>
  <si>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</si>
  <si>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</si>
  <si>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</si>
  <si>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</si>
  <si>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</si>
  <si>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</si>
  <si>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</si>
  <si>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</si>
  <si>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</si>
  <si>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</si>
  <si>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</si>
  <si>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</si>
  <si>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</si>
  <si>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</si>
  <si>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</si>
  <si>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</si>
  <si>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</si>
  <si>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</si>
  <si>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</si>
  <si>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</si>
  <si>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</si>
  <si>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</si>
  <si>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</si>
  <si>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</si>
  <si>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</si>
  <si>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</si>
  <si>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</si>
  <si>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</si>
  <si>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</si>
  <si>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</si>
  <si>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</si>
  <si>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</si>
  <si>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</si>
  <si>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</si>
  <si>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</si>
  <si>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</si>
  <si>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</si>
  <si>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</si>
  <si>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</si>
  <si>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</si>
  <si>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</si>
  <si>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</si>
  <si>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</si>
  <si>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</si>
  <si>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</si>
  <si>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</si>
  <si>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</si>
  <si>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</si>
  <si>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</si>
  <si>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</si>
  <si>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</si>
  <si>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</si>
  <si>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</si>
  <si>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</si>
  <si>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</si>
  <si>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</si>
  <si>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</si>
  <si>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</si>
  <si>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</si>
  <si>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</si>
  <si>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</si>
  <si>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</si>
  <si>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</si>
  <si>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</si>
  <si>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</si>
  <si>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</si>
  <si>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</si>
  <si>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</si>
  <si>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</si>
  <si>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</si>
  <si>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</si>
  <si>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</si>
  <si>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</si>
  <si>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</si>
  <si>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</si>
  <si>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</si>
  <si>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</si>
  <si>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</si>
  <si>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</si>
  <si>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</si>
  <si>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</si>
  <si>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</si>
  <si>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</si>
  <si>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</si>
  <si>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</si>
  <si>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</si>
  <si>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</si>
  <si>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</si>
  <si>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</si>
  <si>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</si>
  <si>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</si>
  <si>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</si>
  <si>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</si>
  <si>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</si>
  <si>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</si>
  <si>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</si>
  <si>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</si>
  <si>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</si>
  <si>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</si>
  <si>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</si>
  <si>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</si>
  <si>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</si>
  <si>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</si>
  <si>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</si>
  <si>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</si>
  <si>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</si>
  <si>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</si>
  <si>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</si>
  <si>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</si>
  <si>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</si>
  <si>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</si>
  <si>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</si>
  <si>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</si>
  <si>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</si>
  <si>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</si>
  <si>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</si>
  <si>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</si>
  <si>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</si>
  <si>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</si>
  <si>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</si>
  <si>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</si>
  <si>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</si>
  <si>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</si>
  <si>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</si>
  <si>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</si>
  <si>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</si>
  <si>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</si>
  <si>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</si>
  <si>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</si>
  <si>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</si>
  <si>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</si>
  <si>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</si>
  <si>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</si>
  <si>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</si>
  <si>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</si>
  <si>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</si>
  <si>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</si>
  <si>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</si>
  <si>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</si>
  <si>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</si>
  <si>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</si>
  <si>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</si>
  <si>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</si>
  <si>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</si>
  <si>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</si>
  <si>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</si>
  <si>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</si>
  <si>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</si>
  <si>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</si>
  <si>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</si>
  <si>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</si>
  <si>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</si>
  <si>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</si>
  <si>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</si>
  <si>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</si>
  <si>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</si>
  <si>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</si>
  <si>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</si>
  <si>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</si>
  <si>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</si>
  <si>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</si>
  <si>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</si>
  <si>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</si>
  <si>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</si>
  <si>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</si>
  <si>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</si>
  <si>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</si>
  <si>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</si>
  <si>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</si>
  <si>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</si>
  <si>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</si>
  <si>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</si>
  <si>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</si>
  <si>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</si>
  <si>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</si>
  <si>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</si>
  <si>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</si>
  <si>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</si>
  <si>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</si>
  <si>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</si>
  <si>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</si>
  <si>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</si>
  <si>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</si>
  <si>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</si>
  <si>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</si>
  <si>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</si>
  <si>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</si>
  <si>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</si>
  <si>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</si>
  <si>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</si>
  <si>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</si>
  <si>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</si>
  <si>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</si>
  <si>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</si>
  <si>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</si>
  <si>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</si>
  <si>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</si>
  <si>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</si>
  <si>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</si>
  <si>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</si>
  <si>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</si>
  <si>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</si>
  <si>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</si>
  <si>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</si>
  <si>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</si>
  <si>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</si>
  <si>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</si>
  <si>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</si>
  <si>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</si>
  <si>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</si>
  <si>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</si>
  <si>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</si>
  <si>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</si>
  <si>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</si>
  <si>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</si>
  <si>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</si>
  <si>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</si>
  <si>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</si>
  <si>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</si>
  <si>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</si>
  <si>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</si>
  <si>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</si>
  <si>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</si>
  <si>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</si>
  <si>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</si>
  <si>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</si>
  <si>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</si>
  <si>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</si>
  <si>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</si>
  <si>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</si>
  <si>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</si>
  <si>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</si>
  <si>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</si>
  <si>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</si>
  <si>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</si>
  <si>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</si>
  <si>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</si>
  <si>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</si>
  <si>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</si>
  <si>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</si>
  <si>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</si>
  <si>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</si>
  <si>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</si>
  <si>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</si>
  <si>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</si>
  <si>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</si>
  <si>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</si>
  <si>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</si>
  <si>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</si>
  <si>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</si>
  <si>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</si>
  <si>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</si>
  <si>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</si>
  <si>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</si>
  <si>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</si>
  <si>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</si>
  <si>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</si>
  <si>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</si>
  <si>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</si>
  <si>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</si>
  <si>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</si>
  <si>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</si>
  <si>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</si>
  <si>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</si>
  <si>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</si>
  <si>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</si>
  <si>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</si>
  <si>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</si>
  <si>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</si>
  <si>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</si>
  <si>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</si>
  <si>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</si>
  <si>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</si>
  <si>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</si>
  <si>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</si>
  <si>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</si>
  <si>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</si>
  <si>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</si>
  <si>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</si>
  <si>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</si>
  <si>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</si>
  <si>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</si>
  <si>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</si>
  <si>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</si>
  <si>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</si>
  <si>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</si>
  <si>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</si>
  <si>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</si>
  <si>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</si>
  <si>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</si>
  <si>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</si>
  <si>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</si>
  <si>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</si>
  <si>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</si>
  <si>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</si>
  <si>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</si>
  <si>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</si>
  <si>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</si>
  <si>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</si>
  <si>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</si>
  <si>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</si>
  <si>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</si>
  <si>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</si>
  <si>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</si>
  <si>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</si>
  <si>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</si>
  <si>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</si>
  <si>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</si>
  <si>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</si>
  <si>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</si>
  <si>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</si>
  <si>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</si>
  <si>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</si>
  <si>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</si>
  <si>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</si>
  <si>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</si>
  <si>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</si>
  <si>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</si>
  <si>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</si>
  <si>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</si>
  <si>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</si>
  <si>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</si>
  <si>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</si>
  <si>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</si>
  <si>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</si>
  <si>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</si>
  <si>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</si>
  <si>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</si>
  <si>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</si>
  <si>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</si>
  <si>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</si>
  <si>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</si>
  <si>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</si>
  <si>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</si>
  <si>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</si>
  <si>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</si>
  <si>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</si>
  <si>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</si>
  <si>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</si>
  <si>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</si>
  <si>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</si>
  <si>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</si>
  <si>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</si>
  <si>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</si>
  <si>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</si>
  <si>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</si>
  <si>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</si>
  <si>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</si>
  <si>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</si>
  <si>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</si>
  <si>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</si>
  <si>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</si>
  <si>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</si>
  <si>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</si>
  <si>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</si>
  <si>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</si>
  <si>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</si>
  <si>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</si>
  <si>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</si>
  <si>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</si>
  <si>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</si>
  <si>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</si>
  <si>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</si>
  <si>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</si>
  <si>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</si>
  <si>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</si>
  <si>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</si>
  <si>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</si>
  <si>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</si>
  <si>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</si>
  <si>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</si>
  <si>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</si>
  <si>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</si>
  <si>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</si>
  <si>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</si>
  <si>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</si>
  <si>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</si>
  <si>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</si>
  <si>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</si>
  <si>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</si>
  <si>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</si>
  <si>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</si>
  <si>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</si>
  <si>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</si>
  <si>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</si>
  <si>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</si>
  <si>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</si>
  <si>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</si>
  <si>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</si>
  <si>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</si>
  <si>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</si>
  <si>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</si>
  <si>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</si>
  <si>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</si>
  <si>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</si>
  <si>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</si>
  <si>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</si>
  <si>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</si>
  <si>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</si>
  <si>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</si>
  <si>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</si>
  <si>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</si>
  <si>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</si>
  <si>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</si>
  <si>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</si>
  <si>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</si>
  <si>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</si>
  <si>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</si>
  <si>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</si>
  <si>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</si>
  <si>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</si>
  <si>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</si>
  <si>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</si>
  <si>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</si>
  <si>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</si>
  <si>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</si>
  <si>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</si>
  <si>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</si>
  <si>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</si>
  <si>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</si>
  <si>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</si>
  <si>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</si>
  <si>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</si>
  <si>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</si>
  <si>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</si>
  <si>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</si>
  <si>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</si>
  <si>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</si>
  <si>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</si>
  <si>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</si>
  <si>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</si>
  <si>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</si>
  <si>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</si>
  <si>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</si>
  <si>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</si>
  <si>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</si>
  <si>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</si>
  <si>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</si>
  <si>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</si>
  <si>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</si>
  <si>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</si>
  <si>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</si>
  <si>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</si>
  <si>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</si>
  <si>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</si>
  <si>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</si>
  <si>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</si>
  <si>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</si>
  <si>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</si>
  <si>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</si>
  <si>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</si>
  <si>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</si>
  <si>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</si>
  <si>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</si>
  <si>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</si>
  <si>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</si>
  <si>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</si>
  <si>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</si>
  <si>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</si>
  <si>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</si>
  <si>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</si>
  <si>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</si>
  <si>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</si>
  <si>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</si>
  <si>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</si>
  <si>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</si>
  <si>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</si>
  <si>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</si>
  <si>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</si>
  <si>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</si>
  <si>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</si>
  <si>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</si>
  <si>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</si>
  <si>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</si>
  <si>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</si>
  <si>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</si>
  <si>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</si>
  <si>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</si>
  <si>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</si>
  <si>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</si>
  <si>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</si>
  <si>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</si>
  <si>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</si>
  <si>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</si>
  <si>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</si>
  <si>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</si>
  <si>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</si>
  <si>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</si>
  <si>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</si>
  <si>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</si>
  <si>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</si>
  <si>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</si>
  <si>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</si>
  <si>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</si>
  <si>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</si>
  <si>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</si>
  <si>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</si>
  <si>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</si>
  <si>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</si>
  <si>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</si>
  <si>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</si>
  <si>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</si>
  <si>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</si>
  <si>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</si>
  <si>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</si>
  <si>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</si>
  <si>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</si>
  <si>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</si>
  <si>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</si>
  <si>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</si>
  <si>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</si>
  <si>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</si>
  <si>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</si>
  <si>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</si>
  <si>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</si>
  <si>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</si>
  <si>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</si>
  <si>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</si>
  <si>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</si>
  <si>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</si>
  <si>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</si>
  <si>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</si>
  <si>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</si>
  <si>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</si>
  <si>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</si>
  <si>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</si>
  <si>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</si>
  <si>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</si>
  <si>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</si>
  <si>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</si>
  <si>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</si>
  <si>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</si>
  <si>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</si>
  <si>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</si>
  <si>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</si>
  <si>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</si>
  <si>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</si>
  <si>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</si>
  <si>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</si>
  <si>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</si>
  <si>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</si>
  <si>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</si>
  <si>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</si>
  <si>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</si>
  <si>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</si>
  <si>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</si>
  <si>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</si>
  <si>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</si>
  <si>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</si>
  <si>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</si>
  <si>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</si>
  <si>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</si>
  <si>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</si>
  <si>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</si>
  <si>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</si>
  <si>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</si>
  <si>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</si>
  <si>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</si>
  <si>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</si>
  <si>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</si>
  <si>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</si>
  <si>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</si>
  <si>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</si>
  <si>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</si>
  <si>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</si>
  <si>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</si>
  <si>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</si>
  <si>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</si>
  <si>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</si>
  <si>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</si>
  <si>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</si>
  <si>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</si>
  <si>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</si>
  <si>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</si>
  <si>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</si>
  <si>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</si>
  <si>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</si>
  <si>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</si>
  <si>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</si>
  <si>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</si>
  <si>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</si>
  <si>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</si>
  <si>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</si>
  <si>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</si>
  <si>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</si>
  <si>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</si>
  <si>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</si>
  <si>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</si>
  <si>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</si>
  <si>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</si>
  <si>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</si>
  <si>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</si>
  <si>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</si>
  <si>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</si>
  <si>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</si>
  <si>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</si>
  <si>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</si>
  <si>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</si>
  <si>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</si>
  <si>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</si>
  <si>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</si>
  <si>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</si>
  <si>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</si>
  <si>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</si>
  <si>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</si>
  <si>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</si>
  <si>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</si>
  <si>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</si>
  <si>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</si>
  <si>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</si>
  <si>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</si>
  <si>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</si>
  <si>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</si>
  <si>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</si>
  <si>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</si>
  <si>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</si>
  <si>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</si>
  <si>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</si>
  <si>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</si>
  <si>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</si>
  <si>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</si>
  <si>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</si>
  <si>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</si>
  <si>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</si>
  <si>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</si>
  <si>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</si>
  <si>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</si>
  <si>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</si>
  <si>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</si>
  <si>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</si>
  <si>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</si>
  <si>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</si>
  <si>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</si>
  <si>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</si>
  <si>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</si>
  <si>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</si>
  <si>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</si>
  <si>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</si>
  <si>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</si>
  <si>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</si>
  <si>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</si>
  <si>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</si>
  <si>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</si>
  <si>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</si>
  <si>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</si>
  <si>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</si>
  <si>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</si>
  <si>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</si>
  <si>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</si>
  <si>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</si>
  <si>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</si>
  <si>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</si>
  <si>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</si>
  <si>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</si>
  <si>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</si>
  <si>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</si>
  <si>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</si>
  <si>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</si>
  <si>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</si>
  <si>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</si>
  <si>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</si>
  <si>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</si>
  <si>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</si>
  <si>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</si>
  <si>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</si>
  <si>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</si>
  <si>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</si>
  <si>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</si>
  <si>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</si>
  <si>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</si>
  <si>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</si>
  <si>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</si>
  <si>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</si>
  <si>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</si>
  <si>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</si>
  <si>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</si>
  <si>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</si>
  <si>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</si>
  <si>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</si>
  <si>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</si>
  <si>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</si>
  <si>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</si>
  <si>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</si>
  <si>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</si>
  <si>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</si>
  <si>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</si>
  <si>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</si>
  <si>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</si>
  <si>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</si>
  <si>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</si>
  <si>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</si>
  <si>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</si>
  <si>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</si>
  <si>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</si>
  <si>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</si>
  <si>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</si>
  <si>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</si>
  <si>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</si>
  <si>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</si>
  <si>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</si>
  <si>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</si>
  <si>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</si>
  <si>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</si>
  <si>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</si>
  <si>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</si>
  <si>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</si>
  <si>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</si>
  <si>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</si>
  <si>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</si>
  <si>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</si>
  <si>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</si>
  <si>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</si>
  <si>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</si>
  <si>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</si>
  <si>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</si>
  <si>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</si>
  <si>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</si>
  <si>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</si>
  <si>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</si>
  <si>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</si>
  <si>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</si>
  <si>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</si>
  <si>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</si>
  <si>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</si>
  <si>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</si>
  <si>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</si>
  <si>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</si>
  <si>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</si>
  <si>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</si>
  <si>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</si>
  <si>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</si>
  <si>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</si>
  <si>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</si>
  <si>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</si>
  <si>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</si>
  <si>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</si>
  <si>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</si>
  <si>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</si>
  <si>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</si>
  <si>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</si>
  <si>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</si>
  <si>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</si>
  <si>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</si>
  <si>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</si>
  <si>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</si>
  <si>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</si>
  <si>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</si>
  <si>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</si>
  <si>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</si>
  <si>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</si>
  <si>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</si>
  <si>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</si>
  <si>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</si>
  <si>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</si>
  <si>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</si>
  <si>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</si>
  <si>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</si>
  <si>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</si>
  <si>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</si>
  <si>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</si>
  <si>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</si>
  <si>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</si>
  <si>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</si>
  <si>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</si>
  <si>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</si>
  <si>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</si>
  <si>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</si>
  <si>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</si>
  <si>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</si>
  <si>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</si>
  <si>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</si>
  <si>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</si>
  <si>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</si>
  <si>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</si>
  <si>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</si>
  <si>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</si>
  <si>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</si>
  <si>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</si>
  <si>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</si>
  <si>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</si>
  <si>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</si>
  <si>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</si>
  <si>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</si>
  <si>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</si>
  <si>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</si>
  <si>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</si>
  <si>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</si>
  <si>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</si>
  <si>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</si>
  <si>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</si>
  <si>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</si>
  <si>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</si>
  <si>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</si>
  <si>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</si>
  <si>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</si>
  <si>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</si>
  <si>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</si>
  <si>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</si>
  <si>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</si>
  <si>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</si>
  <si>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</si>
  <si>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</si>
  <si>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</si>
  <si>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</si>
  <si>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</si>
  <si>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</si>
  <si>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</si>
  <si>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</si>
  <si>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</si>
  <si>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</si>
  <si>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</si>
  <si>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</si>
  <si>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</si>
  <si>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</si>
  <si>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</si>
  <si>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</si>
  <si>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</si>
  <si>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</si>
  <si>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</si>
  <si>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</si>
  <si>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</si>
  <si>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</si>
  <si>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</si>
  <si>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</si>
  <si>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</si>
  <si>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</si>
  <si>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</si>
  <si>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</si>
  <si>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</si>
  <si>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</si>
  <si>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</si>
  <si>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</si>
  <si>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</si>
  <si>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</si>
  <si>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</si>
  <si>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</si>
  <si>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</si>
  <si>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</si>
  <si>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</si>
  <si>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</si>
  <si>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</si>
  <si>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</si>
  <si>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</si>
  <si>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</si>
  <si>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</si>
  <si>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</si>
  <si>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</si>
  <si>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</si>
  <si>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</si>
  <si>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</si>
  <si>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</si>
  <si>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</si>
  <si>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</si>
  <si>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</si>
  <si>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</si>
  <si>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</si>
  <si>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</si>
  <si>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</si>
  <si>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</si>
  <si>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</si>
  <si>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</si>
  <si>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</si>
  <si>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</si>
  <si>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</si>
  <si>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</si>
  <si>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</si>
  <si>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</si>
  <si>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</si>
  <si>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</si>
  <si>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</si>
  <si>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</si>
  <si>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</si>
  <si>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</si>
  <si>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</si>
  <si>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</si>
  <si>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</si>
  <si>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</si>
  <si>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</si>
  <si>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</si>
  <si>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</si>
  <si>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</si>
  <si>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</si>
  <si>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</si>
  <si>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</si>
  <si>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</si>
  <si>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</si>
  <si>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</si>
  <si>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</si>
  <si>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</si>
  <si>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</si>
  <si>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</si>
  <si>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</si>
  <si>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</si>
  <si>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</si>
  <si>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</si>
  <si>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</si>
  <si>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</si>
  <si>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</si>
  <si>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</si>
  <si>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</si>
  <si>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</si>
  <si>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</si>
  <si>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</si>
  <si>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</si>
  <si>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</si>
  <si>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</si>
  <si>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</si>
  <si>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</si>
  <si>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</si>
  <si>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</si>
  <si>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</si>
  <si>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</si>
  <si>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</si>
  <si>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</si>
  <si>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</si>
  <si>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</si>
  <si>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</si>
  <si>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</si>
  <si>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</si>
  <si>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</si>
  <si>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</si>
  <si>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</si>
  <si>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</si>
  <si>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</si>
  <si>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</si>
  <si>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</si>
  <si>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</si>
  <si>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</si>
  <si>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</si>
  <si>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</si>
  <si>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</si>
  <si>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</si>
  <si>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</si>
  <si>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</si>
  <si>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</si>
  <si>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</si>
  <si>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</si>
  <si>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</si>
  <si>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</si>
  <si>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</si>
  <si>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</si>
  <si>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</si>
  <si>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</si>
  <si>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</si>
  <si>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</si>
  <si>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</si>
  <si>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</si>
  <si>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</si>
  <si>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</si>
  <si>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</si>
  <si>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</si>
  <si>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</si>
  <si>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</si>
  <si>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</si>
  <si>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</si>
  <si>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</si>
  <si>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</si>
  <si>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</si>
  <si>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</si>
  <si>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</si>
  <si>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</si>
  <si>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</si>
  <si>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</si>
  <si>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</si>
  <si>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</si>
  <si>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</si>
  <si>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</si>
  <si>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</si>
  <si>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</si>
  <si>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</si>
  <si>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</si>
  <si>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</si>
  <si>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</si>
  <si>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</si>
  <si>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</si>
  <si>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</si>
  <si>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</si>
  <si>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</si>
  <si>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</si>
  <si>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</si>
  <si>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</si>
  <si>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</si>
  <si>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</si>
  <si>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</si>
  <si>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</si>
  <si>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</si>
  <si>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</si>
  <si>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</si>
  <si>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</si>
  <si>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</si>
  <si>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</si>
  <si>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</si>
  <si>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</si>
  <si>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</si>
  <si>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</si>
  <si>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</si>
  <si>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</si>
  <si>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</si>
  <si>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</si>
  <si>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</si>
  <si>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</si>
  <si>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</si>
  <si>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</si>
  <si>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</si>
  <si>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</si>
  <si>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</si>
  <si>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</si>
  <si>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</si>
  <si>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</si>
  <si>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</si>
  <si>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</si>
  <si>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</si>
  <si>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</si>
  <si>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</si>
  <si>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</si>
  <si>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</si>
  <si>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</si>
  <si>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</si>
  <si>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</si>
  <si>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</si>
  <si>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</si>
  <si>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</si>
  <si>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</si>
  <si>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</si>
  <si>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</si>
  <si>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</si>
  <si>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</si>
  <si>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</si>
  <si>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</si>
  <si>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</si>
  <si>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</si>
  <si>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</si>
  <si>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</si>
  <si>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</si>
  <si>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</si>
  <si>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</si>
  <si>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</si>
  <si>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</si>
  <si>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</si>
  <si>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</si>
  <si>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</si>
  <si>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</si>
  <si>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</si>
  <si>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</si>
  <si>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</si>
  <si>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</si>
  <si>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</si>
  <si>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</si>
  <si>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</si>
  <si>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</si>
  <si>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</si>
  <si>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</si>
  <si>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</si>
  <si>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</si>
  <si>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</si>
  <si>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</si>
  <si>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</si>
  <si>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</si>
  <si>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</si>
  <si>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</si>
  <si>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</si>
  <si>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</si>
  <si>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</si>
  <si>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</si>
  <si>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</si>
  <si>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</si>
  <si>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</si>
  <si>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</si>
  <si>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</si>
  <si>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</si>
  <si>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</si>
  <si>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</si>
  <si>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</si>
  <si>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</si>
  <si>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</si>
  <si>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</si>
  <si>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</si>
  <si>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</si>
  <si>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</si>
  <si>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</si>
  <si>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</si>
  <si>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</si>
  <si>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</si>
  <si>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</si>
  <si>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</si>
  <si>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</si>
  <si>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</si>
  <si>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</si>
  <si>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</si>
  <si>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</si>
  <si>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</si>
  <si>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</si>
  <si>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</si>
  <si>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</si>
  <si>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</si>
  <si>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</si>
  <si>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</si>
  <si>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</si>
  <si>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</si>
  <si>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</si>
  <si>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</si>
  <si>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</si>
  <si>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</si>
  <si>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</si>
  <si>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</si>
  <si>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</si>
  <si>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</si>
  <si>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</si>
  <si>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</si>
  <si>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</si>
  <si>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</si>
  <si>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</si>
  <si>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</si>
  <si>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</si>
  <si>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</si>
  <si>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</si>
  <si>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</si>
  <si>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</si>
  <si>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</si>
  <si>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</si>
  <si>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</si>
  <si>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</si>
  <si>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</si>
  <si>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</si>
  <si>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</si>
  <si>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</si>
  <si>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</si>
  <si>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</si>
  <si>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</si>
  <si>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</si>
  <si>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</si>
  <si>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</si>
  <si>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</si>
  <si>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</si>
  <si>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</si>
  <si>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</si>
  <si>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</si>
  <si>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</si>
  <si>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</si>
  <si>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</si>
  <si>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</si>
  <si>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</si>
  <si>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</si>
  <si>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</si>
  <si>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</si>
  <si>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</si>
  <si>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</si>
  <si>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</si>
  <si>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</si>
  <si>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</si>
  <si>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</si>
  <si>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</si>
  <si>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</si>
  <si>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</si>
  <si>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</si>
  <si>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</si>
  <si>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</si>
  <si>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</si>
  <si>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</si>
  <si>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</si>
  <si>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</si>
  <si>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</si>
  <si>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</si>
  <si>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</si>
  <si>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</si>
  <si>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</si>
  <si>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</si>
  <si>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</si>
  <si>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</si>
  <si>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</si>
  <si>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</si>
  <si>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</si>
  <si>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</si>
  <si>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</si>
  <si>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</si>
  <si>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</si>
  <si>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</si>
  <si>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</si>
  <si>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</si>
  <si>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</si>
  <si>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</si>
  <si>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</si>
  <si>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</si>
  <si>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</si>
  <si>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</si>
  <si>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</si>
  <si>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</si>
  <si>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</si>
  <si>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</si>
  <si>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</si>
  <si>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</si>
  <si>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</si>
  <si>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</si>
  <si>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</si>
  <si>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</si>
  <si>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</si>
  <si>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</si>
  <si>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</si>
  <si>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</si>
  <si>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</si>
  <si>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</si>
  <si>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</si>
  <si>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</si>
  <si>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</si>
  <si>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</si>
  <si>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</si>
  <si>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</si>
  <si>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</si>
  <si>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</si>
  <si>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</si>
  <si>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</si>
  <si>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</si>
  <si>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</si>
  <si>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</si>
  <si>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</si>
  <si>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</si>
  <si>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</si>
  <si>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</si>
  <si>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</si>
  <si>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</si>
  <si>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</si>
  <si>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</si>
  <si>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</si>
  <si>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</si>
  <si>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</si>
  <si>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</si>
  <si>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</si>
  <si>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</si>
  <si>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</si>
  <si>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</si>
  <si>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</si>
  <si>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</si>
  <si>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</si>
  <si>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</si>
  <si>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</si>
  <si>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</si>
  <si>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</si>
  <si>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</si>
  <si>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</si>
  <si>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</si>
  <si>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</si>
  <si>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</si>
  <si>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</si>
  <si>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</si>
  <si>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</si>
  <si>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</si>
  <si>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</si>
  <si>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</si>
  <si>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</si>
  <si>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</si>
  <si>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</si>
  <si>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</si>
  <si>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</si>
  <si>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</si>
  <si>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</si>
  <si>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</si>
  <si>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</si>
  <si>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</si>
  <si>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</si>
  <si>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</si>
  <si>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</si>
  <si>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</si>
  <si>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</si>
  <si>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</si>
  <si>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</si>
  <si>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</si>
  <si>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</si>
  <si>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</si>
  <si>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</si>
  <si>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</si>
  <si>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</si>
  <si>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</si>
  <si>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</si>
  <si>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</si>
  <si>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</si>
  <si>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</si>
  <si>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</si>
  <si>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</si>
  <si>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</si>
  <si>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</si>
  <si>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</si>
  <si>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</si>
  <si>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</si>
  <si>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</si>
  <si>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</si>
  <si>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</si>
  <si>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</si>
  <si>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</si>
  <si>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</si>
  <si>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</si>
  <si>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</si>
  <si>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</si>
  <si>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</si>
  <si>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</si>
  <si>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</si>
  <si>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</si>
  <si>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</si>
  <si>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</si>
  <si>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</si>
  <si>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</si>
  <si>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</si>
  <si>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</si>
  <si>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</si>
  <si>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</si>
  <si>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</si>
  <si>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</si>
  <si>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</si>
  <si>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</si>
  <si>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</si>
  <si>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</si>
  <si>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</si>
  <si>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</si>
  <si>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</si>
  <si>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</si>
  <si>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</si>
  <si>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</si>
  <si>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</si>
  <si>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</si>
  <si>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</si>
  <si>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</si>
  <si>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</si>
  <si>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</si>
  <si>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</si>
  <si>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</si>
  <si>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</si>
  <si>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</si>
  <si>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</si>
  <si>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</si>
  <si>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</si>
  <si>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</si>
  <si>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</si>
  <si>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</si>
  <si>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</si>
  <si>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</si>
  <si>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</si>
  <si>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</si>
  <si>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</si>
  <si>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</si>
  <si>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</si>
  <si>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</si>
  <si>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</si>
  <si>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</si>
  <si>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</si>
  <si>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</si>
  <si>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</si>
  <si>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</si>
  <si>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</si>
  <si>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</si>
  <si>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</si>
  <si>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</si>
  <si>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</si>
  <si>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</si>
  <si>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</si>
  <si>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</si>
  <si>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</si>
  <si>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</si>
  <si>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</si>
  <si>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</si>
  <si>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</si>
  <si>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</si>
  <si>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</si>
  <si>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</si>
  <si>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</si>
  <si>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</si>
  <si>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</si>
  <si>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</si>
  <si>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</si>
  <si>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</si>
  <si>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</si>
  <si>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</si>
  <si>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</si>
  <si>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</si>
  <si>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</si>
  <si>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</si>
  <si>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</si>
  <si>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</si>
  <si>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</si>
  <si>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</si>
  <si>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</si>
  <si>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</si>
  <si>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</si>
  <si>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</si>
  <si>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</si>
  <si>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</si>
  <si>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</si>
  <si>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</si>
  <si>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</si>
  <si>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</si>
  <si>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</si>
  <si>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</si>
  <si>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</si>
  <si>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</si>
  <si>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</si>
  <si>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</si>
  <si>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</si>
  <si>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</si>
  <si>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</si>
  <si>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</si>
  <si>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</si>
  <si>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</si>
  <si>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</si>
  <si>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</si>
  <si>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</si>
  <si>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</si>
  <si>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</si>
  <si>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</si>
  <si>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</si>
  <si>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</si>
  <si>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</si>
  <si>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</si>
  <si>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</si>
  <si>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</si>
  <si>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</si>
  <si>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</si>
  <si>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</si>
  <si>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</si>
  <si>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</si>
  <si>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</si>
  <si>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</si>
  <si>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</si>
  <si>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</si>
  <si>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</si>
  <si>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</si>
  <si>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</si>
  <si>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</si>
  <si>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</si>
  <si>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</si>
  <si>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</si>
  <si>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</si>
  <si>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</si>
  <si>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</si>
  <si>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</si>
  <si>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</si>
  <si>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</si>
  <si>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</si>
  <si>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</si>
  <si>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</si>
  <si>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</si>
  <si>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</si>
  <si>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</si>
  <si>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</si>
  <si>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</si>
  <si>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</si>
  <si>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</si>
  <si>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</si>
  <si>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</si>
  <si>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</si>
  <si>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</si>
  <si>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</si>
  <si>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</si>
  <si>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</si>
  <si>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</si>
  <si>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</si>
  <si>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</si>
  <si>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</si>
  <si>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</si>
  <si>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</si>
  <si>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</si>
  <si>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</si>
  <si>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</si>
  <si>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</si>
  <si>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</si>
  <si>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</si>
  <si>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</si>
  <si>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</si>
  <si>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</si>
  <si>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</si>
  <si>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</si>
  <si>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</si>
  <si>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</si>
  <si>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</si>
  <si>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</si>
  <si>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</si>
  <si>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</si>
  <si>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</si>
  <si>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</si>
  <si>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</si>
  <si>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</si>
  <si>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</si>
  <si>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</si>
  <si>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</si>
  <si>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</si>
  <si>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</si>
  <si>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</si>
  <si>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</si>
  <si>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</si>
  <si>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</si>
  <si>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</si>
  <si>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</si>
  <si>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</si>
  <si>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</si>
  <si>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</si>
  <si>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</si>
  <si>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</si>
  <si>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</si>
  <si>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</si>
  <si>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</si>
  <si>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</si>
  <si>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</si>
  <si>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</si>
  <si>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</si>
  <si>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</si>
  <si>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</si>
  <si>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</si>
  <si>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</si>
  <si>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</si>
  <si>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</si>
  <si>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</si>
  <si>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</si>
  <si>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</si>
  <si>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</si>
  <si>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</si>
  <si>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</si>
  <si>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</si>
  <si>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</si>
  <si>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</si>
  <si>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</si>
  <si>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</si>
  <si>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</si>
  <si>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</si>
  <si>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</si>
  <si>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</si>
  <si>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</si>
  <si>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</si>
  <si>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</si>
  <si>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</si>
  <si>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</si>
  <si>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</si>
  <si>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</si>
  <si>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</si>
  <si>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</si>
  <si>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</si>
  <si>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</si>
  <si>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</si>
  <si>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</si>
  <si>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</si>
  <si>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</si>
  <si>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</si>
  <si>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</si>
  <si>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</si>
  <si>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</si>
  <si>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</si>
  <si>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</si>
  <si>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</si>
  <si>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</si>
  <si>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</si>
  <si>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</si>
  <si>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</si>
  <si>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</si>
  <si>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</si>
  <si>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</si>
  <si>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</si>
  <si>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</si>
  <si>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</si>
  <si>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</si>
  <si>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</si>
  <si>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</si>
  <si>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</si>
  <si>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</si>
  <si>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</si>
  <si>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</si>
  <si>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</si>
  <si>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</si>
  <si>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</si>
  <si>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</si>
  <si>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</si>
  <si>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</si>
  <si>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</si>
  <si>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</si>
  <si>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</si>
  <si>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</si>
  <si>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</si>
  <si>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</si>
  <si>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</si>
  <si>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</si>
  <si>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</si>
  <si>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</si>
  <si>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</si>
  <si>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</si>
  <si>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</si>
  <si>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</si>
  <si>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</si>
  <si>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</si>
  <si>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</si>
  <si>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</si>
  <si>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</si>
  <si>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</si>
  <si>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</si>
  <si>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</si>
  <si>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</si>
  <si>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</si>
  <si>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</si>
  <si>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</si>
  <si>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</si>
  <si>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</si>
  <si>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</si>
  <si>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</si>
  <si>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</si>
  <si>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</si>
  <si>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</si>
  <si>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</si>
  <si>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</si>
  <si>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</si>
  <si>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</si>
  <si>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</si>
  <si>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</si>
  <si>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</si>
  <si>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</si>
  <si>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</si>
  <si>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</si>
  <si>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</si>
  <si>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</si>
  <si>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</si>
  <si>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</si>
  <si>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</si>
  <si>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</si>
  <si>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</si>
  <si>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</si>
  <si>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</si>
  <si>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</si>
  <si>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</si>
  <si>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</si>
  <si>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</si>
  <si>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</si>
  <si>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</si>
  <si>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</si>
  <si>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</si>
  <si>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</si>
  <si>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</si>
  <si>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</si>
  <si>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</si>
  <si>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</si>
  <si>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</si>
  <si>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</si>
  <si>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</si>
  <si>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</si>
  <si>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</si>
  <si>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</si>
  <si>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</si>
  <si>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</si>
  <si>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</si>
  <si>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</si>
  <si>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</si>
  <si>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</si>
  <si>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</si>
  <si>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</si>
  <si>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</si>
  <si>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</si>
  <si>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</si>
  <si>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</si>
  <si>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</si>
  <si>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</si>
  <si>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</si>
  <si>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</si>
  <si>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</si>
  <si>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</si>
  <si>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</si>
  <si>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</si>
  <si>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</si>
  <si>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</si>
  <si>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</si>
  <si>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</si>
  <si>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</si>
  <si>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</si>
  <si>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</si>
  <si>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</si>
  <si>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</si>
  <si>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</si>
  <si>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</si>
  <si>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</si>
  <si>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</si>
  <si>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</si>
  <si>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</si>
  <si>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</si>
  <si>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</si>
  <si>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</si>
  <si>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</si>
  <si>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</si>
  <si>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</si>
  <si>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</si>
  <si>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</si>
  <si>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</si>
  <si>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</si>
  <si>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</si>
  <si>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</si>
  <si>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</si>
  <si>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</si>
  <si>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</si>
  <si>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</si>
  <si>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</si>
  <si>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</si>
  <si>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</si>
  <si>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</si>
  <si>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</si>
  <si>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</si>
  <si>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</si>
  <si>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</si>
  <si>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</si>
  <si>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</si>
  <si>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</si>
  <si>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</si>
  <si>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</si>
  <si>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</si>
  <si>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</si>
  <si>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</si>
  <si>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</si>
  <si>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</si>
  <si>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</si>
  <si>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</si>
  <si>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</si>
  <si>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</si>
  <si>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</si>
  <si>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</si>
  <si>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</si>
  <si>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</si>
  <si>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</si>
  <si>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</si>
  <si>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</si>
  <si>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</si>
  <si>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</si>
  <si>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</si>
  <si>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</si>
  <si>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</si>
  <si>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</si>
  <si>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</si>
  <si>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</si>
  <si>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</si>
  <si>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</si>
  <si>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</si>
  <si>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</si>
  <si>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</si>
  <si>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</si>
  <si>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</si>
  <si>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</si>
  <si>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</si>
  <si>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</si>
  <si>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</si>
  <si>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</si>
  <si>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</si>
  <si>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</si>
  <si>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</si>
  <si>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</si>
  <si>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</si>
  <si>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</si>
  <si>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</si>
  <si>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</si>
  <si>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</si>
  <si>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</si>
  <si>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</si>
  <si>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</si>
  <si>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</si>
  <si>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</si>
  <si>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</si>
  <si>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</si>
  <si>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</si>
  <si>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</si>
  <si>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</si>
  <si>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</si>
  <si>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</si>
  <si>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</si>
  <si>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</si>
  <si>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</si>
  <si>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</si>
  <si>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</si>
  <si>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</si>
  <si>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</si>
  <si>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</si>
  <si>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</si>
  <si>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</si>
  <si>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</si>
  <si>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</si>
  <si>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</si>
  <si>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</si>
  <si>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</si>
  <si>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</si>
  <si>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</si>
  <si>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</si>
  <si>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</si>
  <si>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</si>
  <si>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</si>
  <si>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</si>
  <si>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</si>
  <si>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</si>
  <si>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</si>
  <si>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</si>
  <si>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</si>
  <si>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</si>
  <si>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</si>
  <si>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</si>
  <si>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</si>
  <si>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</si>
  <si>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</si>
  <si>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</si>
  <si>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</si>
  <si>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</si>
  <si>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</si>
  <si>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</si>
  <si>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</si>
  <si>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</si>
  <si>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</si>
  <si>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</si>
  <si>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</si>
  <si>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</si>
  <si>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</si>
  <si>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</si>
  <si>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</si>
  <si>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</si>
  <si>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</si>
  <si>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</si>
  <si>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</si>
  <si>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</si>
  <si>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</si>
  <si>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</si>
  <si>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</si>
  <si>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</si>
  <si>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</si>
  <si>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</si>
  <si>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</si>
  <si>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</si>
  <si>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</si>
  <si>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</si>
  <si>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</si>
  <si>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</si>
  <si>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</si>
  <si>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</si>
  <si>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</si>
  <si>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</si>
  <si>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</si>
  <si>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</si>
  <si>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</si>
  <si>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</si>
  <si>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</si>
  <si>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</si>
  <si>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</si>
  <si>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</si>
  <si>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</si>
  <si>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</si>
  <si>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</si>
  <si>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</si>
  <si>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</si>
  <si>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</si>
  <si>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</si>
  <si>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</si>
  <si>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</si>
  <si>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</si>
  <si>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</si>
  <si>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</si>
  <si>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</si>
  <si>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</si>
  <si>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</si>
  <si>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</si>
  <si>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</si>
  <si>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</si>
  <si>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</si>
  <si>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</si>
  <si>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</si>
  <si>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</si>
  <si>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</si>
  <si>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</si>
  <si>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</si>
  <si>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</si>
  <si>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</si>
  <si>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</si>
  <si>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</si>
  <si>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</si>
  <si>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</si>
  <si>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</si>
  <si>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</si>
  <si>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</si>
  <si>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</si>
  <si>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</si>
  <si>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</si>
  <si>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</si>
  <si>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</si>
  <si>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</si>
  <si>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</si>
  <si>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</si>
  <si>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</si>
  <si>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</si>
  <si>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</si>
  <si>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</si>
  <si>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</si>
  <si>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</si>
  <si>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</si>
  <si>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</si>
  <si>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</si>
  <si>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</si>
  <si>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</si>
  <si>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</si>
  <si>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</si>
  <si>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</si>
  <si>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</si>
  <si>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</si>
  <si>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</si>
  <si>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</si>
  <si>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</si>
  <si>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</si>
  <si>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</si>
  <si>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</si>
  <si>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</si>
  <si>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</si>
  <si>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</si>
  <si>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</si>
  <si>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</si>
  <si>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</si>
  <si>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</si>
  <si>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</si>
  <si>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</si>
  <si>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</si>
  <si>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</si>
  <si>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</si>
  <si>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</si>
  <si>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</si>
  <si>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</si>
  <si>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</si>
  <si>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</si>
  <si>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</si>
  <si>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</si>
  <si>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</si>
  <si>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</si>
  <si>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</si>
  <si>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</si>
  <si>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</si>
  <si>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</si>
  <si>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</si>
  <si>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</si>
  <si>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</si>
  <si>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</si>
  <si>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</si>
  <si>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</si>
  <si>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</si>
  <si>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</si>
  <si>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</si>
  <si>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</si>
  <si>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</si>
  <si>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</si>
  <si>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</si>
  <si>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</si>
  <si>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</si>
  <si>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</si>
  <si>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</si>
  <si>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</si>
  <si>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</si>
  <si>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</si>
  <si>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</si>
  <si>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</si>
  <si>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</si>
  <si>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</si>
  <si>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</si>
  <si>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</si>
  <si>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</si>
  <si>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</si>
  <si>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</si>
  <si>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</si>
  <si>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</si>
  <si>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</si>
  <si>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</si>
  <si>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</si>
  <si>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</si>
  <si>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</si>
  <si>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</si>
  <si>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</si>
  <si>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</si>
  <si>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</si>
  <si>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</si>
  <si>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</si>
  <si>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</si>
  <si>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</si>
  <si>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</si>
  <si>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</si>
  <si>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</si>
  <si>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</si>
  <si>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</si>
  <si>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</si>
  <si>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</si>
  <si>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</si>
  <si>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</si>
  <si>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</si>
  <si>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</si>
  <si>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</si>
  <si>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</si>
  <si>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</si>
  <si>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</si>
  <si>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</si>
  <si>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</si>
  <si>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</si>
  <si>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</si>
  <si>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</si>
  <si>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</si>
  <si>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</si>
  <si>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</si>
  <si>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</si>
  <si>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</si>
  <si>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</si>
  <si>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</si>
  <si>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</si>
  <si>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</si>
  <si>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</si>
  <si>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</si>
  <si>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</si>
  <si>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</si>
  <si>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</si>
  <si>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</si>
  <si>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</si>
  <si>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</si>
  <si>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</si>
  <si>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</si>
  <si>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</si>
  <si>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</si>
  <si>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</si>
  <si>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</si>
  <si>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</si>
  <si>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</si>
  <si>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</si>
  <si>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</si>
  <si>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</si>
  <si>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</si>
  <si>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</si>
  <si>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</si>
  <si>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</si>
  <si>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</si>
  <si>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</si>
  <si>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</si>
  <si>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</si>
  <si>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</si>
  <si>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</si>
  <si>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</si>
  <si>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</si>
  <si>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</si>
  <si>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</si>
  <si>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</si>
  <si>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</si>
  <si>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</si>
  <si>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</si>
  <si>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</si>
  <si>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</si>
  <si>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</si>
  <si>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</si>
  <si>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</si>
  <si>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</si>
  <si>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</si>
  <si>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</si>
  <si>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</si>
  <si>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</si>
  <si>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</si>
  <si>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</si>
  <si>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</si>
  <si>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</si>
  <si>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</si>
  <si>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</si>
  <si>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</si>
  <si>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</si>
  <si>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</si>
  <si>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</si>
  <si>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</si>
  <si>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</si>
  <si>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</si>
  <si>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</si>
  <si>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</si>
  <si>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</si>
  <si>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</si>
  <si>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</si>
  <si>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</si>
  <si>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</si>
  <si>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</si>
  <si>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</si>
  <si>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</si>
  <si>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</si>
  <si>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</si>
  <si>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</si>
  <si>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</si>
  <si>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</si>
  <si>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</si>
  <si>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</si>
  <si>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</si>
  <si>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</si>
  <si>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</si>
  <si>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</si>
  <si>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</si>
  <si>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</si>
  <si>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</si>
  <si>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</si>
  <si>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</si>
  <si>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</si>
  <si>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</si>
  <si>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</si>
  <si>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</si>
  <si>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</si>
  <si>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</si>
  <si>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</si>
  <si>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</si>
  <si>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</si>
  <si>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</si>
  <si>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</si>
  <si>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</si>
  <si>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</si>
  <si>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</si>
  <si>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</si>
  <si>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</si>
  <si>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</si>
  <si>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</si>
  <si>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</si>
  <si>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</si>
  <si>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</si>
  <si>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</si>
  <si>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</si>
  <si>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</si>
  <si>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</si>
  <si>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</si>
  <si>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</si>
  <si>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</si>
  <si>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</si>
  <si>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</si>
  <si>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</si>
  <si>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</si>
  <si>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</si>
  <si>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</si>
  <si>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</si>
  <si>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</si>
  <si>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</si>
  <si>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</si>
  <si>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</si>
  <si>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</si>
  <si>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</si>
  <si>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</si>
  <si>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</si>
  <si>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</si>
  <si>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</si>
  <si>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</si>
  <si>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</si>
  <si>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</si>
  <si>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</si>
  <si>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</si>
  <si>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</si>
  <si>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</si>
  <si>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</si>
  <si>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</si>
  <si>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</si>
  <si>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</si>
  <si>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</si>
  <si>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</si>
  <si>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</si>
  <si>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</si>
  <si>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</si>
  <si>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</si>
  <si>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</si>
  <si>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</si>
  <si>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</si>
  <si>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</si>
  <si>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</si>
  <si>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</si>
  <si>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</si>
  <si>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</si>
  <si>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</si>
  <si>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</si>
  <si>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</si>
  <si>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</si>
  <si>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</si>
  <si>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</si>
  <si>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</si>
  <si>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</si>
  <si>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</si>
  <si>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</si>
  <si>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</si>
  <si>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</si>
  <si>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</si>
  <si>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</si>
  <si>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</si>
  <si>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</si>
  <si>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</si>
  <si>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</si>
  <si>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</si>
  <si>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</si>
  <si>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</si>
  <si>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</si>
  <si>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</si>
  <si>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</si>
  <si>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</si>
  <si>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</si>
  <si>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</si>
  <si>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</si>
  <si>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</si>
  <si>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</si>
  <si>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</si>
  <si>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</si>
  <si>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</si>
  <si>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</si>
  <si>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</si>
  <si>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</si>
  <si>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</si>
  <si>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</si>
  <si>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</si>
  <si>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</si>
  <si>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</si>
  <si>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</si>
  <si>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</si>
  <si>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</si>
  <si>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</si>
  <si>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</si>
  <si>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</si>
  <si>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</si>
  <si>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</si>
  <si>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</si>
  <si>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</si>
  <si>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</si>
  <si>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</si>
  <si>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</si>
  <si>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</si>
  <si>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</si>
  <si>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</si>
  <si>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</si>
  <si>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</si>
  <si>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</si>
  <si>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</si>
  <si>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</si>
  <si>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</si>
  <si>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</si>
  <si>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</si>
  <si>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</si>
  <si>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</si>
  <si>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</si>
  <si>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</si>
  <si>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</si>
  <si>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</si>
  <si>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</si>
  <si>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</si>
  <si>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</si>
  <si>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</si>
  <si>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</si>
  <si>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</si>
  <si>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</si>
  <si>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</si>
  <si>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</si>
  <si>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</si>
  <si>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</si>
  <si>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</si>
  <si>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</si>
  <si>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</si>
  <si>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</si>
  <si>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</si>
  <si>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</si>
  <si>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</si>
  <si>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</si>
  <si>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</si>
  <si>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</si>
  <si>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</si>
  <si>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</si>
  <si>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</si>
  <si>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</si>
  <si>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</si>
  <si>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</si>
  <si>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</si>
  <si>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</si>
  <si>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</si>
  <si>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</si>
  <si>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</si>
  <si>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</si>
  <si>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</si>
  <si>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</si>
  <si>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</si>
  <si>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</si>
  <si>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</si>
  <si>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</si>
  <si>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</si>
  <si>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</si>
  <si>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</si>
  <si>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</si>
  <si>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</si>
  <si>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</si>
  <si>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</si>
  <si>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</si>
  <si>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</si>
  <si>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</si>
  <si>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</si>
  <si>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</si>
  <si>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</si>
  <si>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</si>
  <si>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</si>
  <si>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</si>
  <si>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</si>
  <si>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</si>
  <si>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</si>
  <si>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</si>
  <si>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</si>
  <si>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</si>
  <si>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</si>
  <si>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</si>
  <si>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</si>
  <si>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</si>
  <si>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</si>
  <si>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</si>
  <si>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</si>
  <si>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</si>
  <si>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</si>
  <si>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</si>
  <si>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</si>
  <si>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</si>
  <si>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</si>
  <si>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</si>
  <si>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</si>
  <si>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</si>
  <si>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</si>
  <si>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</si>
  <si>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</si>
  <si>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</si>
  <si>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</si>
  <si>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</si>
  <si>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</si>
  <si>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</si>
  <si>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</si>
  <si>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</si>
  <si>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</si>
  <si>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</si>
  <si>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</si>
  <si>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</si>
  <si>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</si>
  <si>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</si>
  <si>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</si>
  <si>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</si>
  <si>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</si>
  <si>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</si>
  <si>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</si>
  <si>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</si>
  <si>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</si>
  <si>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</si>
  <si>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</si>
  <si>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</si>
  <si>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</si>
  <si>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</si>
  <si>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</si>
  <si>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</si>
  <si>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</si>
  <si>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</si>
  <si>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</si>
  <si>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</si>
  <si>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</si>
  <si>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</si>
  <si>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</si>
  <si>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</si>
  <si>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</si>
  <si>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</si>
  <si>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</si>
  <si>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</si>
  <si>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</si>
  <si>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</si>
  <si>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</si>
  <si>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</si>
  <si>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</si>
  <si>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</si>
  <si>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</si>
  <si>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</si>
  <si>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</si>
  <si>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</si>
  <si>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</si>
  <si>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</si>
  <si>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</si>
  <si>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</si>
  <si>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</si>
  <si>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</si>
  <si>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</si>
  <si>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</si>
  <si>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</si>
  <si>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</si>
  <si>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</si>
  <si>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</si>
  <si>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</si>
  <si>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</si>
  <si>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</si>
  <si>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</si>
  <si>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</si>
  <si>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</si>
  <si>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</si>
  <si>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</si>
  <si>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</si>
  <si>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</si>
  <si>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</si>
  <si>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</si>
  <si>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</si>
  <si>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</si>
  <si>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</si>
  <si>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</si>
  <si>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</si>
  <si>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</si>
  <si>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</si>
  <si>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</si>
  <si>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</si>
  <si>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</si>
  <si>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</si>
  <si>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</si>
  <si>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</si>
  <si>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</si>
  <si>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</si>
  <si>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</si>
  <si>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</si>
  <si>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</si>
  <si>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</si>
  <si>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</si>
  <si>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</si>
  <si>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</si>
  <si>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</si>
  <si>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</si>
  <si>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</si>
  <si>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</si>
  <si>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</si>
  <si>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</si>
  <si>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</si>
  <si>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</si>
  <si>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</si>
  <si>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</si>
  <si>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</si>
  <si>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</si>
  <si>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</si>
  <si>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</si>
  <si>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</si>
  <si>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</si>
  <si>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</si>
  <si>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</si>
  <si>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</si>
  <si>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</si>
  <si>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</si>
  <si>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</si>
  <si>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</si>
  <si>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</si>
  <si>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</si>
  <si>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</si>
  <si>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</si>
  <si>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</si>
  <si>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</si>
  <si>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</si>
  <si>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</si>
  <si>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</si>
  <si>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</si>
  <si>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</si>
  <si>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</si>
  <si>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</si>
  <si>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</si>
  <si>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</si>
  <si>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</si>
  <si>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</si>
  <si>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</si>
  <si>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</si>
  <si>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</si>
  <si>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</si>
  <si>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</si>
  <si>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</si>
  <si>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</si>
  <si>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</si>
  <si>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</si>
  <si>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</si>
  <si>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</si>
  <si>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</si>
  <si>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</si>
  <si>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</si>
  <si>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</si>
  <si>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</si>
  <si>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</si>
  <si>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</si>
  <si>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</si>
  <si>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</si>
  <si>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</si>
  <si>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</si>
  <si>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</si>
  <si>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</si>
  <si>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</si>
  <si>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</si>
  <si>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</si>
  <si>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</si>
  <si>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</si>
  <si>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</si>
  <si>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</si>
  <si>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</si>
  <si>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</si>
  <si>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</si>
  <si>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</si>
  <si>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</si>
  <si>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</si>
  <si>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</si>
  <si>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</si>
  <si>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</si>
  <si>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</si>
  <si>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</si>
  <si>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</si>
  <si>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</si>
  <si>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</si>
  <si>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</si>
  <si>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</si>
  <si>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</si>
  <si>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</si>
  <si>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</si>
  <si>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</si>
  <si>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</si>
  <si>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</si>
  <si>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</si>
  <si>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</si>
  <si>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</si>
  <si>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</si>
  <si>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</si>
  <si>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</si>
  <si>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</si>
  <si>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</si>
  <si>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</si>
  <si>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</si>
  <si>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</si>
  <si>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</si>
  <si>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</si>
  <si>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</si>
  <si>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</si>
  <si>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</si>
  <si>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</si>
  <si>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</si>
  <si>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</si>
  <si>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</si>
  <si>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</si>
  <si>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</si>
  <si>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</si>
  <si>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</si>
  <si>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</si>
  <si>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</si>
  <si>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</si>
  <si>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</si>
  <si>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</si>
  <si>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</si>
  <si>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</si>
  <si>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</si>
  <si>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</si>
  <si>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</si>
  <si>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</si>
  <si>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</si>
  <si>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</si>
  <si>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</si>
  <si>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</si>
  <si>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</si>
  <si>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</si>
  <si>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</si>
  <si>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</si>
  <si>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</si>
  <si>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</si>
  <si>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</si>
  <si>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</si>
  <si>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</si>
  <si>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</si>
  <si>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</si>
  <si>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</si>
  <si>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</si>
  <si>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</si>
  <si>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</si>
  <si>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</si>
  <si>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</si>
  <si>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</si>
  <si>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</si>
  <si>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</si>
  <si>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</si>
  <si>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</si>
  <si>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</si>
  <si>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</si>
  <si>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</si>
  <si>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</si>
  <si>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</si>
  <si>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</si>
  <si>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</si>
  <si>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</si>
  <si>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</si>
  <si>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</si>
  <si>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</si>
  <si>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</si>
  <si>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</si>
  <si>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</si>
  <si>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</si>
  <si>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</si>
  <si>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</si>
  <si>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</si>
  <si>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</si>
  <si>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</si>
  <si>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</si>
  <si>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</si>
  <si>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</si>
  <si>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</si>
  <si>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</si>
  <si>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</si>
  <si>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</si>
  <si>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</si>
  <si>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</si>
  <si>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</si>
  <si>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</si>
  <si>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</si>
  <si>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</si>
  <si>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</si>
  <si>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</si>
  <si>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</si>
  <si>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</si>
  <si>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</si>
  <si>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</si>
  <si>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</si>
  <si>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</si>
  <si>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</si>
  <si>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</si>
  <si>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</si>
  <si>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</si>
  <si>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</si>
  <si>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</si>
  <si>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</si>
  <si>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</si>
  <si>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</si>
  <si>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</si>
  <si>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</si>
  <si>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</si>
  <si>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</si>
  <si>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</si>
  <si>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</si>
  <si>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</si>
  <si>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</si>
  <si>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</si>
  <si>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</si>
  <si>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</si>
  <si>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</si>
  <si>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</si>
  <si>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</si>
  <si>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</si>
  <si>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</si>
  <si>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</si>
  <si>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</si>
  <si>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</si>
  <si>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</si>
  <si>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</si>
  <si>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</si>
  <si>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</si>
  <si>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</si>
  <si>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</si>
  <si>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</si>
  <si>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</si>
  <si>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</si>
  <si>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</si>
  <si>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</si>
  <si>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</si>
  <si>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</si>
  <si>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</si>
  <si>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</si>
  <si>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</si>
  <si>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</si>
  <si>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</si>
  <si>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</si>
  <si>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</si>
  <si>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</si>
  <si>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</si>
  <si>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</si>
  <si>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</si>
  <si>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</si>
  <si>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</si>
  <si>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</si>
  <si>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</si>
  <si>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</si>
  <si>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</si>
  <si>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</si>
  <si>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</si>
  <si>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</si>
  <si>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</si>
  <si>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</si>
  <si>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</si>
  <si>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</si>
  <si>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</si>
  <si>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</si>
  <si>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</si>
  <si>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</si>
  <si>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</si>
  <si>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</si>
  <si>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</si>
  <si>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</si>
  <si>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</si>
  <si>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</si>
  <si>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</si>
  <si>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</si>
  <si>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</si>
  <si>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</si>
  <si>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</si>
  <si>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</si>
  <si>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</si>
  <si>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</si>
  <si>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</si>
  <si>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</si>
  <si>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</si>
  <si>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</si>
  <si>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</si>
  <si>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</si>
  <si>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</si>
  <si>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</si>
  <si>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</si>
  <si>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</si>
  <si>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</si>
  <si>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</si>
  <si>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</si>
  <si>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</si>
  <si>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</si>
  <si>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</si>
  <si>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</si>
  <si>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</si>
  <si>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</si>
  <si>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</si>
  <si>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</si>
  <si>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</si>
  <si>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</si>
  <si>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</si>
  <si>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</si>
  <si>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</si>
  <si>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</si>
  <si>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</si>
  <si>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</si>
  <si>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</si>
  <si>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</si>
  <si>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</si>
  <si>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</si>
  <si>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</si>
  <si>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</si>
  <si>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</si>
  <si>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</si>
  <si>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</si>
  <si>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</si>
  <si>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</si>
  <si>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</si>
  <si>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</si>
  <si>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</si>
  <si>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</si>
  <si>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</si>
  <si>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</si>
  <si>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</si>
  <si>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</si>
  <si>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</si>
  <si>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</si>
  <si>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</si>
  <si>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</si>
  <si>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</si>
  <si>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</si>
  <si>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</si>
  <si>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</si>
  <si>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</si>
  <si>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</si>
  <si>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</si>
  <si>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</si>
  <si>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</si>
  <si>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</si>
  <si>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</si>
  <si>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</si>
  <si>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</si>
  <si>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</si>
  <si>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</si>
  <si>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</si>
  <si>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</si>
  <si>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</si>
  <si>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</si>
  <si>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</si>
  <si>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</si>
  <si>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</si>
  <si>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</si>
  <si>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</si>
  <si>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</si>
  <si>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</si>
  <si>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</si>
  <si>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</si>
  <si>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</si>
  <si>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</si>
  <si>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</si>
  <si>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</si>
  <si>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</si>
  <si>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</si>
  <si>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</si>
  <si>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</si>
  <si>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</si>
  <si>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</si>
  <si>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</si>
  <si>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</si>
  <si>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</si>
  <si>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</si>
  <si>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</si>
  <si>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</si>
  <si>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</si>
  <si>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</si>
  <si>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</si>
  <si>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</si>
  <si>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</si>
  <si>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</si>
  <si>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</si>
  <si>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</si>
  <si>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</si>
  <si>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</si>
  <si>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</si>
  <si>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</si>
  <si>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</si>
  <si>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</si>
  <si>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</si>
  <si>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</si>
  <si>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</si>
  <si>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</si>
  <si>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</si>
  <si>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</si>
  <si>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</si>
  <si>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</si>
  <si>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</si>
  <si>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</si>
  <si>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</si>
  <si>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</si>
  <si>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</si>
  <si>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</si>
  <si>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</si>
  <si>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</si>
  <si>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</si>
  <si>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</si>
  <si>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</si>
  <si>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</si>
  <si>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</si>
  <si>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</si>
  <si>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</si>
  <si>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</si>
  <si>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</si>
  <si>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</si>
  <si>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</si>
  <si>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</si>
  <si>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</si>
  <si>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</si>
  <si>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</si>
  <si>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</si>
  <si>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</si>
  <si>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</si>
  <si>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</si>
  <si>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</si>
  <si>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</si>
  <si>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</si>
  <si>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</si>
  <si>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</si>
  <si>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</si>
  <si>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</si>
  <si>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</si>
  <si>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</si>
  <si>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</si>
  <si>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</si>
  <si>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</si>
  <si>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</si>
  <si>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</si>
  <si>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</si>
  <si>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</si>
  <si>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</si>
  <si>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</si>
  <si>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</si>
  <si>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</si>
  <si>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</si>
  <si>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</si>
  <si>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</si>
  <si>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</si>
  <si>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</si>
  <si>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</si>
  <si>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</si>
  <si>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</si>
  <si>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</si>
  <si>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</si>
  <si>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</si>
  <si>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</si>
  <si>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</si>
  <si>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</si>
  <si>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</si>
  <si>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</si>
  <si>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</si>
  <si>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</si>
  <si>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</si>
  <si>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</si>
  <si>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</si>
  <si>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</si>
  <si>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</si>
  <si>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</si>
  <si>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</si>
  <si>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</si>
  <si>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</si>
  <si>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</si>
  <si>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</si>
  <si>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</si>
  <si>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</si>
  <si>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</si>
  <si>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</si>
  <si>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</si>
  <si>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</si>
  <si>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</si>
  <si>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</si>
  <si>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</si>
  <si>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</si>
  <si>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</si>
  <si>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</si>
  <si>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</si>
  <si>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</si>
  <si>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</si>
  <si>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</si>
  <si>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</si>
  <si>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</si>
  <si>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</si>
  <si>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</si>
  <si>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</si>
  <si>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</si>
  <si>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</si>
  <si>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</si>
  <si>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</si>
  <si>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</si>
  <si>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</si>
  <si>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</si>
  <si>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</si>
  <si>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</si>
  <si>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</si>
  <si>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</si>
  <si>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</si>
  <si>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</si>
  <si>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</si>
  <si>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</si>
  <si>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</si>
  <si>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</si>
  <si>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</si>
  <si>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</si>
  <si>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</si>
  <si>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</si>
  <si>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</si>
  <si>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</si>
  <si>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</si>
  <si>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</si>
  <si>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</si>
  <si>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</si>
  <si>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</si>
  <si>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</si>
  <si>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</si>
  <si>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</si>
  <si>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</si>
  <si>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</si>
  <si>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</si>
  <si>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</si>
  <si>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</si>
  <si>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</si>
  <si>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</si>
  <si>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</si>
  <si>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</si>
  <si>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</si>
  <si>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</si>
  <si>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</si>
  <si>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</si>
  <si>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</si>
  <si>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</si>
  <si>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</si>
  <si>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</si>
  <si>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</si>
  <si>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</si>
  <si>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</si>
  <si>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</si>
  <si>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</si>
  <si>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</si>
  <si>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</si>
  <si>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</si>
  <si>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</si>
  <si>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</si>
  <si>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</si>
  <si>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</si>
  <si>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</si>
  <si>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</si>
  <si>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</si>
  <si>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</si>
  <si>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</si>
  <si>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</si>
  <si>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</si>
  <si>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</si>
  <si>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</si>
  <si>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</si>
  <si>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</si>
  <si>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</si>
  <si>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</si>
  <si>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</si>
  <si>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</si>
  <si>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</si>
  <si>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</si>
  <si>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</si>
  <si>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</si>
  <si>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</si>
  <si>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</si>
  <si>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</si>
  <si>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</si>
  <si>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</si>
  <si>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</si>
  <si>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</si>
  <si>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</si>
  <si>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</si>
  <si>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</si>
  <si>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</si>
  <si>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</si>
  <si>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</si>
  <si>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</si>
  <si>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</si>
  <si>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</si>
  <si>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</si>
  <si>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</si>
  <si>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</si>
  <si>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</si>
  <si>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</si>
  <si>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</si>
  <si>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</si>
  <si>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</si>
  <si>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</si>
  <si>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</si>
  <si>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</si>
  <si>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</si>
  <si>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</si>
  <si>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</si>
  <si>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</si>
  <si>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</si>
  <si>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</si>
  <si>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</si>
  <si>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</si>
  <si>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</si>
  <si>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</si>
  <si>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</si>
  <si>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</si>
  <si>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</si>
  <si>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</si>
  <si>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</si>
  <si>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</si>
  <si>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</si>
  <si>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</si>
  <si>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</si>
  <si>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</si>
  <si>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</si>
  <si>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</si>
  <si>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</si>
  <si>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</si>
  <si>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</si>
  <si>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</si>
  <si>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</si>
  <si>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</si>
  <si>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</si>
  <si>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</si>
  <si>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</si>
  <si>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</si>
  <si>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</si>
  <si>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</si>
  <si>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</si>
  <si>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</si>
  <si>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</si>
  <si>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</si>
  <si>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</si>
  <si>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</si>
  <si>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</si>
  <si>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</si>
  <si>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</si>
  <si>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</si>
  <si>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</si>
  <si>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</si>
  <si>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</si>
  <si>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</si>
  <si>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</si>
  <si>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</si>
  <si>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</si>
  <si>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</si>
  <si>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</si>
  <si>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</si>
  <si>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</si>
  <si>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</si>
  <si>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</si>
  <si>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</si>
  <si>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</si>
  <si>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</si>
  <si>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</si>
  <si>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</si>
  <si>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</si>
  <si>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</si>
  <si>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</si>
  <si>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</si>
  <si>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</si>
  <si>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</si>
  <si>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</si>
  <si>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</si>
  <si>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</si>
  <si>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</si>
  <si>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</si>
  <si>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</si>
  <si>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</si>
  <si>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</si>
  <si>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</si>
  <si>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</si>
  <si>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</si>
  <si>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</si>
  <si>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</si>
  <si>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</si>
  <si>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</si>
  <si>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</si>
  <si>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</si>
  <si>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</si>
  <si>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</si>
  <si>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</si>
  <si>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</si>
  <si>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</si>
  <si>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</si>
  <si>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</si>
  <si>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</si>
  <si>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</si>
  <si>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</si>
  <si>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</si>
  <si>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</si>
  <si>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</si>
  <si>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</si>
  <si>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</si>
  <si>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</si>
  <si>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</si>
  <si>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</si>
  <si>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</si>
  <si>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</si>
  <si>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</si>
  <si>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</si>
  <si>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</si>
  <si>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</si>
  <si>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</si>
  <si>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</si>
  <si>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</si>
  <si>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</si>
  <si>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</si>
  <si>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</si>
  <si>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</si>
  <si>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</si>
  <si>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</si>
  <si>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</si>
  <si>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</si>
  <si>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</si>
  <si>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</si>
  <si>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</si>
  <si>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</si>
  <si>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</si>
  <si>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</si>
  <si>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</si>
  <si>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</si>
  <si>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</si>
  <si>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</si>
  <si>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</si>
  <si>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</si>
  <si>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</si>
  <si>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</si>
  <si>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</si>
  <si>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</si>
  <si>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</si>
  <si>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</si>
  <si>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</si>
  <si>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</si>
  <si>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</si>
  <si>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</si>
  <si>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</si>
  <si>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</si>
  <si>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</si>
  <si>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</si>
  <si>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</si>
  <si>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</si>
  <si>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</si>
  <si>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</si>
  <si>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</si>
  <si>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</si>
  <si>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</si>
  <si>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</si>
  <si>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</si>
  <si>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</si>
  <si>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</si>
  <si>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</si>
  <si>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</si>
  <si>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</si>
  <si>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</si>
  <si>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</si>
  <si>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</si>
  <si>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</si>
  <si>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</si>
  <si>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</si>
  <si>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</si>
  <si>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</si>
  <si>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</si>
  <si>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</si>
  <si>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</si>
  <si>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</si>
  <si>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</si>
  <si>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</si>
  <si>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</si>
  <si>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</si>
  <si>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</si>
  <si>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</si>
  <si>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</si>
  <si>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</si>
  <si>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</si>
  <si>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</si>
  <si>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</si>
  <si>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</si>
  <si>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</si>
  <si>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</si>
  <si>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</si>
  <si>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</si>
  <si>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</si>
  <si>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</si>
  <si>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</si>
  <si>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</si>
  <si>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</si>
  <si>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</si>
  <si>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</si>
  <si>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</si>
  <si>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</si>
  <si>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</si>
  <si>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</si>
  <si>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</si>
  <si>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</si>
  <si>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</si>
  <si>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</si>
  <si>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</si>
  <si>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</si>
  <si>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</si>
  <si>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</si>
  <si>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</si>
  <si>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</si>
  <si>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</si>
  <si>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</si>
  <si>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</si>
  <si>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</si>
  <si>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</si>
  <si>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</si>
  <si>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</si>
  <si>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</si>
  <si>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</si>
  <si>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</si>
  <si>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</si>
  <si>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</si>
  <si>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</si>
  <si>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</si>
  <si>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</si>
  <si>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</si>
  <si>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</si>
  <si>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</si>
  <si>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</si>
  <si>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</si>
  <si>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</si>
  <si>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</si>
  <si>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</si>
  <si>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</si>
  <si>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</si>
  <si>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</si>
  <si>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</si>
  <si>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</si>
  <si>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</si>
  <si>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</si>
  <si>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</si>
  <si>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</si>
  <si>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</si>
  <si>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</si>
  <si>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</si>
  <si>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</si>
  <si>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</si>
  <si>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</si>
  <si>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</si>
  <si>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</si>
  <si>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</si>
  <si>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</si>
  <si>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</si>
  <si>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</si>
  <si>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</si>
  <si>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</si>
  <si>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</si>
  <si>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</si>
  <si>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</si>
  <si>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</si>
  <si>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</si>
  <si>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</si>
  <si>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</si>
  <si>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</si>
  <si>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</si>
  <si>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</si>
  <si>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</si>
  <si>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</si>
  <si>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</si>
  <si>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</si>
  <si>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</si>
  <si>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</si>
  <si>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</si>
  <si>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</si>
  <si>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</si>
  <si>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</si>
  <si>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</si>
  <si>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</si>
  <si>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</si>
  <si>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</si>
  <si>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</si>
  <si>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</si>
  <si>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</si>
  <si>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</si>
  <si>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</si>
  <si>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</si>
  <si>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</si>
  <si>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</si>
  <si>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</si>
  <si>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</si>
  <si>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</si>
  <si>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</si>
  <si>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</si>
  <si>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</si>
  <si>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</si>
  <si>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</si>
  <si>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</si>
  <si>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</si>
  <si>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</si>
  <si>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</si>
  <si>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</si>
  <si>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</si>
  <si>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</si>
  <si>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</si>
  <si>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</si>
  <si>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</si>
  <si>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</si>
  <si>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</si>
  <si>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</si>
  <si>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</si>
  <si>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</si>
  <si>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</si>
  <si>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</si>
  <si>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</si>
  <si>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</si>
  <si>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</si>
  <si>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</si>
  <si>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</si>
  <si>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</si>
  <si>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</si>
  <si>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</si>
  <si>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</si>
  <si>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</si>
  <si>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</si>
  <si>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</si>
  <si>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</si>
  <si>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</si>
  <si>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</si>
  <si>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</si>
  <si>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</si>
  <si>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</si>
  <si>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</si>
  <si>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</si>
  <si>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</si>
  <si>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</si>
  <si>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</si>
  <si>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</si>
  <si>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</si>
  <si>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</si>
  <si>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</si>
  <si>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</si>
  <si>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</si>
  <si>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</si>
  <si>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</si>
  <si>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</si>
  <si>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</si>
  <si>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</si>
  <si>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</si>
  <si>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</si>
  <si>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</si>
  <si>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</si>
  <si>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</si>
  <si>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</si>
  <si>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</si>
  <si>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</si>
  <si>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</si>
  <si>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</si>
  <si>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</si>
  <si>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</si>
  <si>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</si>
  <si>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</si>
  <si>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</si>
  <si>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</si>
  <si>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</si>
  <si>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</si>
  <si>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</si>
  <si>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</si>
  <si>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</si>
  <si>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</si>
  <si>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</si>
  <si>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</si>
  <si>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</si>
  <si>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</si>
  <si>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</si>
  <si>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</si>
  <si>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</si>
  <si>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</si>
  <si>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</si>
  <si>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</si>
  <si>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</si>
  <si>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</si>
  <si>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</si>
  <si>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</si>
  <si>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</si>
  <si>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</si>
  <si>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</si>
  <si>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</si>
  <si>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</si>
  <si>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</si>
  <si>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</si>
  <si>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</si>
  <si>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</si>
  <si>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</si>
  <si>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</si>
  <si>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</si>
  <si>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</si>
  <si>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</si>
  <si>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</si>
  <si>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</si>
  <si>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</si>
  <si>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</si>
  <si>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</si>
  <si>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</si>
  <si>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</si>
  <si>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</si>
  <si>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</si>
  <si>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</si>
  <si>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</si>
  <si>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</si>
  <si>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</si>
  <si>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</si>
  <si>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</si>
  <si>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</si>
  <si>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</si>
  <si>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</si>
  <si>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</si>
  <si>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</si>
  <si>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</si>
  <si>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</si>
  <si>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</si>
  <si>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</si>
  <si>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</si>
  <si>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</si>
  <si>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</si>
  <si>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</si>
  <si>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</si>
  <si>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</si>
  <si>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</si>
  <si>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</si>
  <si>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</si>
  <si>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</si>
  <si>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</si>
  <si>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</si>
  <si>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</si>
  <si>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</si>
  <si>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</si>
  <si>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</si>
  <si>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</si>
  <si>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</si>
  <si>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</si>
  <si>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</si>
  <si>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</si>
  <si>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</si>
  <si>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</si>
  <si>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</si>
  <si>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</si>
  <si>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</si>
  <si>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</si>
  <si>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</si>
  <si>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</si>
  <si>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</si>
  <si>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</si>
  <si>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</si>
  <si>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</si>
  <si>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</si>
  <si>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</si>
  <si>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</si>
  <si>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</si>
  <si>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</si>
  <si>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</si>
  <si>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</si>
  <si>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</si>
  <si>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</si>
  <si>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</si>
  <si>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</si>
  <si>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</si>
  <si>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</si>
  <si>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</si>
  <si>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</si>
  <si>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</si>
  <si>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</si>
  <si>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</si>
  <si>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</si>
  <si>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</si>
  <si>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</si>
  <si>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</si>
  <si>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</si>
  <si>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</si>
  <si>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</si>
  <si>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</si>
  <si>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</si>
  <si>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</si>
  <si>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</si>
  <si>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</si>
  <si>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</si>
  <si>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</si>
  <si>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</si>
  <si>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</si>
  <si>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</si>
  <si>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</si>
  <si>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</si>
  <si>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</si>
  <si>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</si>
  <si>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</si>
  <si>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</si>
  <si>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</si>
  <si>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</si>
  <si>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</si>
  <si>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</si>
  <si>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</si>
  <si>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</si>
  <si>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</si>
  <si>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</si>
  <si>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</si>
  <si>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</si>
  <si>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</si>
  <si>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</si>
  <si>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</si>
  <si>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</si>
  <si>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</si>
  <si>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</si>
  <si>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</si>
  <si>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</si>
  <si>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</si>
  <si>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</si>
  <si>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</si>
  <si>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</si>
  <si>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</si>
  <si>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</si>
  <si>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</si>
  <si>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</si>
  <si>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</si>
  <si>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</si>
  <si>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</si>
  <si>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</si>
  <si>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</si>
  <si>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</si>
  <si>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</si>
  <si>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</si>
  <si>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</si>
  <si>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</si>
  <si>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</si>
  <si>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</si>
  <si>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</si>
  <si>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</si>
  <si>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</si>
  <si>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</si>
  <si>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</si>
  <si>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</si>
  <si>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</si>
  <si>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</si>
  <si>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</si>
  <si>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</si>
  <si>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</si>
  <si>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</si>
  <si>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</si>
  <si>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</si>
  <si>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</si>
  <si>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</si>
  <si>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</si>
  <si>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</si>
  <si>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</si>
  <si>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</si>
  <si>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</si>
  <si>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</si>
  <si>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</si>
  <si>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</si>
  <si>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</si>
  <si>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</si>
  <si>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</si>
  <si>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</si>
  <si>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</si>
  <si>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</si>
  <si>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</si>
  <si>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</si>
  <si>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</si>
  <si>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</si>
  <si>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</si>
  <si>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</si>
  <si>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</si>
  <si>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</si>
  <si>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</si>
  <si>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</si>
  <si>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</si>
  <si>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</si>
  <si>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</si>
  <si>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</si>
  <si>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</si>
  <si>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</si>
  <si>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</si>
  <si>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</si>
  <si>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</si>
  <si>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</si>
  <si>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</si>
  <si>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</si>
  <si>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</si>
  <si>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</si>
  <si>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</si>
  <si>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</si>
  <si>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</si>
  <si>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</si>
  <si>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</si>
  <si>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</si>
  <si>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</si>
  <si>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</si>
  <si>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</si>
  <si>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</si>
  <si>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</si>
  <si>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</si>
  <si>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</si>
  <si>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</si>
  <si>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</si>
  <si>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</si>
  <si>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</si>
  <si>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</si>
  <si>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</si>
  <si>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</si>
  <si>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</si>
  <si>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</si>
  <si>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</si>
  <si>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</si>
  <si>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</si>
  <si>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</si>
  <si>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</si>
  <si>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</si>
  <si>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</si>
  <si>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</si>
  <si>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</si>
  <si>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</si>
  <si>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</si>
  <si>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</si>
  <si>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</si>
  <si>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</si>
  <si>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</si>
  <si>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</si>
  <si>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</si>
  <si>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</si>
  <si>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</si>
  <si>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</si>
  <si>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</si>
  <si>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</si>
  <si>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</si>
  <si>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</si>
  <si>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</si>
  <si>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</si>
  <si>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</si>
  <si>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</si>
  <si>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</si>
  <si>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</si>
  <si>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</si>
  <si>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</si>
  <si>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</si>
  <si>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</si>
  <si>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</si>
  <si>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</si>
  <si>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</si>
  <si>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</si>
  <si>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</si>
  <si>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</si>
  <si>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</si>
  <si>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</si>
  <si>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</si>
  <si>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</si>
  <si>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</si>
  <si>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</si>
  <si>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</si>
  <si>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</si>
  <si>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</si>
  <si>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</si>
  <si>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</si>
  <si>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</si>
  <si>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</si>
  <si>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</si>
  <si>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</si>
  <si>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</si>
  <si>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</si>
  <si>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</si>
  <si>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</si>
  <si>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</si>
  <si>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</si>
  <si>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</si>
  <si>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</si>
  <si>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</si>
  <si>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</si>
  <si>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</si>
  <si>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</si>
  <si>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</si>
  <si>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</si>
  <si>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</si>
  <si>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</si>
  <si>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</si>
  <si>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</si>
  <si>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</si>
  <si>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</si>
  <si>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</si>
  <si>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</si>
  <si>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</si>
  <si>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</si>
  <si>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</si>
  <si>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</si>
  <si>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</si>
  <si>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</si>
  <si>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</si>
  <si>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</si>
  <si>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</si>
  <si>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</si>
  <si>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</si>
  <si>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</si>
  <si>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</si>
  <si>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</si>
  <si>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</si>
  <si>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</si>
  <si>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</si>
  <si>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</si>
  <si>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</si>
  <si>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</si>
  <si>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</si>
  <si>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</si>
  <si>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</si>
  <si>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</si>
  <si>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</si>
  <si>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</si>
  <si>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</si>
  <si>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</si>
  <si>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</si>
  <si>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</si>
  <si>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</si>
  <si>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</si>
  <si>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</si>
  <si>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</si>
  <si>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</si>
  <si>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</si>
  <si>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</si>
  <si>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</si>
  <si>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</si>
  <si>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</si>
  <si>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</si>
  <si>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</si>
  <si>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</si>
  <si>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</si>
  <si>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</si>
  <si>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</si>
  <si>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</si>
  <si>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</si>
  <si>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</si>
  <si>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</si>
  <si>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</si>
  <si>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</si>
  <si>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</si>
  <si>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</si>
  <si>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</si>
  <si>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</si>
  <si>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</si>
  <si>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</si>
  <si>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</si>
  <si>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</si>
  <si>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</si>
  <si>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</si>
  <si>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</si>
  <si>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</si>
  <si>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</si>
  <si>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</si>
  <si>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</si>
  <si>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</si>
  <si>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</si>
  <si>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</si>
  <si>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</si>
  <si>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</si>
  <si>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</si>
  <si>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</si>
  <si>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</si>
  <si>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</si>
  <si>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</si>
  <si>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</si>
  <si>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</si>
  <si>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</si>
  <si>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</si>
  <si>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</si>
  <si>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</si>
  <si>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</si>
  <si>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</si>
  <si>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</si>
  <si>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</si>
  <si>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</si>
  <si>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</si>
  <si>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</si>
  <si>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</si>
  <si>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</si>
  <si>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</si>
  <si>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</si>
  <si>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</si>
  <si>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</si>
  <si>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</si>
  <si>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</si>
  <si>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</si>
  <si>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</si>
  <si>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</si>
  <si>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</si>
  <si>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</si>
  <si>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</si>
  <si>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</si>
  <si>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</si>
  <si>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</si>
  <si>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</si>
  <si>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</si>
  <si>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</si>
  <si>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</si>
  <si>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</si>
  <si>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</si>
  <si>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</si>
  <si>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</si>
  <si>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</si>
  <si>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</si>
  <si>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</si>
  <si>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</si>
  <si>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</si>
  <si>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</si>
  <si>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</si>
  <si>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</si>
  <si>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</si>
  <si>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</si>
  <si>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</si>
  <si>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</si>
  <si>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</si>
  <si>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</si>
  <si>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</si>
  <si>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</si>
  <si>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</si>
  <si>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</si>
  <si>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</si>
  <si>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</si>
  <si>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</si>
  <si>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</si>
  <si>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</si>
  <si>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</si>
  <si>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</si>
  <si>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</si>
  <si>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</si>
  <si>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</si>
  <si>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</si>
  <si>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</si>
  <si>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</si>
  <si>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</si>
  <si>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</si>
  <si>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</si>
  <si>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</si>
  <si>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</si>
  <si>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</si>
  <si>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</si>
  <si>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</si>
  <si>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</si>
  <si>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</si>
  <si>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</si>
  <si>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</si>
  <si>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</si>
  <si>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</si>
  <si>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</si>
  <si>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</si>
  <si>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</si>
  <si>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</si>
  <si>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</si>
  <si>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</si>
  <si>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</si>
  <si>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</si>
  <si>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</si>
  <si>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</si>
  <si>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</si>
  <si>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</si>
  <si>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</si>
  <si>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</si>
  <si>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</si>
  <si>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</si>
  <si>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</si>
  <si>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</si>
  <si>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</si>
  <si>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</si>
  <si>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</si>
  <si>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</si>
  <si>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</si>
  <si>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</si>
  <si>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</si>
  <si>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</si>
  <si>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</si>
  <si>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</si>
  <si>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</si>
  <si>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</si>
  <si>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</si>
  <si>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</si>
  <si>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</si>
  <si>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</si>
  <si>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</si>
  <si>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</si>
  <si>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</si>
  <si>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</si>
  <si>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</si>
  <si>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</si>
  <si>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</si>
  <si>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</si>
  <si>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</si>
  <si>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</si>
  <si>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</si>
  <si>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</si>
  <si>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</si>
  <si>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</si>
  <si>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</si>
  <si>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</si>
  <si>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</si>
  <si>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</si>
  <si>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</si>
  <si>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</si>
  <si>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</si>
  <si>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</si>
  <si>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</si>
  <si>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</si>
  <si>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</si>
  <si>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</si>
  <si>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</si>
  <si>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</si>
  <si>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</si>
  <si>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</si>
  <si>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</si>
  <si>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</si>
  <si>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</si>
  <si>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</si>
  <si>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</si>
  <si>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</si>
  <si>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</si>
  <si>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</si>
  <si>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</si>
  <si>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</si>
  <si>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</si>
  <si>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</si>
  <si>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</si>
  <si>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</si>
  <si>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</si>
  <si>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</si>
  <si>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</si>
  <si>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</si>
  <si>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</si>
  <si>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</si>
  <si>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</si>
  <si>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</si>
  <si>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</si>
  <si>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</si>
  <si>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</si>
  <si>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</si>
  <si>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</si>
  <si>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</si>
  <si>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</si>
  <si>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</si>
  <si>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</si>
  <si>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</si>
  <si>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</si>
  <si>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</si>
  <si>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</si>
  <si>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</si>
  <si>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</si>
  <si>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</si>
  <si>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</si>
  <si>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</si>
  <si>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</si>
  <si>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</si>
  <si>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</si>
  <si>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</si>
  <si>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</si>
  <si>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</si>
  <si>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</si>
  <si>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</si>
  <si>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</si>
  <si>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</si>
  <si>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</si>
  <si>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</si>
  <si>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</si>
  <si>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</si>
  <si>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</si>
  <si>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</si>
  <si>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</si>
  <si>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</si>
  <si>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</si>
  <si>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</si>
  <si>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</si>
  <si>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</si>
  <si>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</si>
  <si>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</si>
  <si>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</si>
  <si>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</si>
  <si>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</si>
  <si>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</si>
  <si>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</si>
  <si>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</si>
  <si>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</si>
  <si>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</si>
  <si>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</si>
  <si>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</si>
  <si>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</si>
  <si>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</si>
  <si>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</si>
  <si>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</si>
  <si>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</si>
  <si>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</si>
  <si>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</si>
  <si>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</si>
  <si>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</si>
  <si>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</si>
  <si>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</si>
  <si>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</si>
  <si>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</si>
  <si>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</si>
  <si>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</si>
  <si>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</si>
  <si>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</si>
  <si>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</si>
  <si>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</si>
  <si>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</si>
  <si>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</si>
  <si>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</si>
  <si>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</si>
  <si>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</si>
  <si>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</si>
  <si>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</si>
  <si>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</si>
  <si>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</si>
  <si>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</si>
  <si>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</si>
  <si>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</si>
  <si>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</si>
  <si>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</si>
  <si>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</si>
  <si>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</si>
  <si>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</si>
  <si>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</si>
  <si>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</si>
  <si>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</si>
  <si>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</si>
  <si>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</si>
  <si>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</si>
  <si>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</si>
  <si>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</si>
  <si>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</si>
  <si>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</si>
  <si>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</si>
  <si>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</si>
  <si>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</si>
  <si>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</si>
  <si>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</si>
  <si>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</si>
  <si>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</si>
  <si>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</si>
  <si>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</si>
  <si>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</si>
  <si>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</si>
  <si>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</si>
  <si>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</si>
  <si>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</si>
  <si>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</si>
  <si>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</si>
  <si>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</si>
  <si>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</si>
  <si>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</si>
  <si>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</si>
  <si>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</si>
  <si>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</si>
  <si>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</si>
  <si>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</si>
  <si>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</si>
  <si>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</si>
  <si>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</si>
  <si>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</si>
  <si>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</si>
  <si>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</si>
  <si>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</si>
  <si>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</si>
  <si>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</si>
  <si>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</si>
  <si>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</si>
  <si>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</si>
  <si>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</si>
  <si>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</si>
  <si>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</si>
  <si>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</si>
  <si>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</si>
  <si>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</si>
  <si>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</si>
  <si>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</si>
  <si>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</si>
  <si>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</si>
  <si>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</si>
  <si>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</si>
  <si>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</si>
  <si>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</si>
  <si>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</si>
  <si>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</si>
  <si>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</si>
  <si>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</si>
  <si>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</si>
  <si>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</si>
  <si>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</si>
  <si>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</si>
  <si>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</si>
  <si>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</si>
  <si>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</si>
  <si>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</si>
  <si>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</si>
  <si>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</si>
  <si>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</si>
  <si>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</si>
  <si>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</si>
  <si>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</si>
  <si>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</si>
  <si>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</si>
  <si>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</si>
  <si>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</si>
  <si>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</si>
  <si>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</si>
  <si>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</si>
  <si>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</si>
  <si>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</si>
  <si>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</si>
  <si>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</si>
  <si>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</si>
  <si>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</si>
  <si>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</si>
  <si>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</si>
  <si>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</si>
  <si>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</si>
  <si>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</si>
  <si>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</si>
  <si>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</si>
  <si>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</si>
  <si>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</si>
  <si>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</si>
  <si>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</si>
  <si>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</si>
  <si>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</si>
  <si>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</si>
  <si>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</si>
  <si>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</si>
  <si>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</si>
  <si>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</si>
  <si>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</si>
  <si>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</si>
  <si>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</si>
  <si>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</si>
  <si>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</si>
  <si>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</si>
  <si>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</si>
  <si>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</si>
  <si>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</si>
  <si>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</si>
  <si>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</si>
  <si>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</si>
  <si>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</si>
  <si>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</si>
  <si>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</si>
  <si>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</si>
  <si>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</si>
  <si>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</si>
  <si>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</si>
  <si>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</si>
  <si>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</si>
  <si>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</si>
  <si>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</si>
  <si>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</si>
  <si>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</si>
  <si>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</si>
  <si>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</si>
  <si>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</si>
  <si>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</si>
  <si>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</si>
  <si>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</si>
  <si>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</si>
  <si>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</si>
  <si>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</si>
  <si>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</si>
  <si>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</si>
  <si>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</si>
  <si>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</si>
  <si>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</si>
  <si>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</si>
  <si>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</si>
  <si>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</si>
  <si>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</si>
  <si>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</si>
  <si>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</si>
  <si>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</si>
  <si>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</si>
  <si>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</si>
  <si>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</si>
  <si>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</si>
  <si>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</si>
  <si>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</si>
  <si>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</si>
  <si>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</si>
  <si>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</si>
  <si>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</si>
  <si>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</si>
  <si>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</si>
  <si>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</si>
  <si>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</si>
  <si>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</si>
  <si>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</si>
  <si>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</si>
  <si>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</si>
  <si>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</si>
  <si>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</si>
  <si>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</si>
  <si>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</si>
  <si>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</si>
  <si>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</si>
  <si>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</si>
  <si>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</si>
  <si>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</si>
  <si>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</si>
  <si>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</si>
  <si>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</si>
  <si>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</si>
  <si>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</si>
  <si>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</si>
  <si>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</si>
  <si>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</si>
  <si>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</si>
  <si>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</si>
  <si>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</si>
  <si>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</si>
  <si>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</si>
  <si>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</si>
  <si>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</si>
  <si>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</si>
  <si>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</si>
  <si>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</si>
  <si>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</si>
  <si>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</si>
  <si>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</si>
  <si>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</si>
  <si>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</si>
  <si>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</si>
  <si>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</si>
  <si>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</si>
  <si>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</si>
  <si>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</si>
  <si>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</si>
  <si>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</si>
  <si>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</si>
  <si>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</si>
  <si>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</si>
  <si>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</si>
  <si>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</si>
  <si>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</si>
  <si>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</si>
  <si>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</si>
  <si>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</si>
  <si>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</si>
  <si>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</si>
  <si>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</si>
  <si>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</si>
  <si>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</si>
  <si>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</si>
  <si>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</si>
  <si>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</si>
  <si>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</si>
  <si>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</si>
  <si>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</si>
  <si>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</si>
  <si>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</si>
  <si>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</si>
  <si>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</si>
  <si>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</si>
  <si>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</si>
  <si>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</si>
  <si>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</si>
  <si>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</si>
  <si>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</si>
  <si>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</si>
  <si>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</si>
  <si>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</si>
  <si>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</si>
  <si>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</si>
  <si>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</si>
  <si>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</si>
  <si>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</si>
  <si>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</si>
  <si>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</si>
  <si>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</si>
  <si>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</si>
  <si>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</si>
  <si>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</si>
  <si>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</si>
  <si>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</si>
  <si>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</si>
  <si>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</si>
  <si>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</si>
  <si>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</si>
  <si>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</si>
  <si>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</si>
  <si>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</si>
  <si>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</si>
  <si>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</si>
  <si>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</si>
  <si>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</si>
  <si>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</si>
  <si>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</si>
  <si>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</si>
  <si>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</si>
  <si>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</si>
  <si>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</si>
  <si>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</si>
  <si>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</si>
  <si>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</si>
  <si>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</si>
  <si>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</si>
  <si>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</si>
  <si>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</si>
  <si>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</si>
  <si>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</si>
  <si>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</si>
  <si>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</si>
  <si>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</si>
  <si>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</si>
  <si>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</si>
  <si>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</si>
  <si>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</si>
  <si>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</si>
  <si>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</si>
  <si>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</si>
  <si>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</si>
  <si>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</si>
  <si>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</si>
  <si>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</si>
  <si>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</si>
  <si>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</si>
  <si>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</si>
  <si>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</si>
  <si>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</si>
  <si>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</si>
  <si>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</si>
  <si>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</si>
  <si>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</si>
  <si>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</si>
  <si>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</si>
  <si>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</si>
  <si>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</si>
  <si>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</si>
  <si>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</si>
  <si>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</si>
  <si>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</si>
  <si>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</si>
  <si>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</si>
  <si>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</si>
  <si>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</si>
  <si>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</si>
  <si>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</si>
  <si>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</si>
  <si>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</si>
  <si>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</si>
  <si>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</si>
  <si>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</si>
  <si>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</si>
  <si>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</si>
  <si>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</si>
  <si>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</si>
  <si>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</si>
  <si>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</si>
  <si>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</si>
  <si>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</si>
  <si>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</si>
  <si>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</si>
  <si>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</si>
  <si>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</si>
  <si>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</si>
  <si>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</si>
  <si>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</si>
  <si>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</si>
  <si>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</si>
  <si>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</si>
  <si>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</si>
  <si>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</si>
  <si>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</si>
  <si>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</si>
  <si>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</si>
  <si>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</si>
  <si>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</si>
  <si>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</si>
  <si>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</si>
  <si>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</si>
  <si>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</si>
  <si>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</si>
  <si>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</si>
  <si>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</si>
  <si>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</si>
  <si>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</si>
  <si>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</si>
  <si>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</si>
  <si>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</si>
  <si>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</si>
  <si>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</si>
  <si>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</si>
  <si>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</si>
  <si>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</si>
  <si>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</si>
  <si>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</si>
  <si>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</si>
  <si>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</si>
  <si>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</si>
  <si>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</si>
  <si>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</si>
  <si>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</si>
  <si>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</si>
  <si>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</si>
  <si>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</si>
  <si>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</si>
  <si>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</si>
  <si>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</si>
  <si>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</si>
  <si>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</si>
  <si>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</si>
  <si>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</si>
  <si>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</si>
  <si>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</si>
  <si>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</si>
  <si>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</si>
  <si>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</si>
  <si>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</si>
  <si>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</si>
  <si>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</si>
  <si>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</si>
  <si>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</si>
  <si>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</si>
  <si>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</si>
  <si>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</si>
  <si>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</si>
  <si>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</si>
  <si>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</si>
  <si>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</si>
  <si>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</si>
  <si>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</si>
  <si>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</si>
  <si>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</si>
  <si>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</si>
  <si>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</si>
  <si>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</si>
  <si>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</si>
  <si>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</si>
  <si>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</si>
  <si>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</si>
  <si>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</si>
  <si>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</si>
  <si>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</si>
  <si>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</si>
  <si>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</si>
  <si>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</si>
  <si>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</si>
  <si>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</si>
  <si>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</si>
  <si>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</si>
  <si>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</si>
  <si>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</si>
  <si>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</si>
  <si>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</si>
  <si>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</si>
  <si>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</si>
  <si>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</si>
  <si>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</si>
  <si>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</si>
  <si>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</si>
  <si>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</si>
  <si>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</si>
  <si>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</si>
  <si>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</si>
  <si>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</si>
  <si>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</si>
  <si>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</si>
  <si>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</si>
  <si>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</si>
  <si>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</si>
  <si>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</si>
  <si>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</si>
  <si>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</si>
  <si>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</si>
  <si>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</si>
  <si>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</si>
  <si>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</si>
  <si>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</si>
  <si>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</si>
  <si>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</si>
  <si>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</si>
  <si>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</si>
  <si>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</si>
  <si>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</si>
  <si>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</si>
  <si>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</si>
  <si>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</si>
  <si>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</si>
  <si>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</si>
  <si>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</si>
  <si>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</si>
  <si>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</si>
  <si>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</si>
  <si>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</si>
  <si>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</si>
  <si>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</si>
  <si>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</si>
  <si>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</si>
  <si>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</si>
  <si>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</si>
  <si>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</si>
  <si>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</si>
  <si>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</si>
  <si>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</si>
  <si>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</si>
  <si>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</si>
  <si>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</si>
  <si>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</si>
  <si>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</si>
  <si>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</si>
  <si>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</si>
  <si>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</si>
  <si>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</si>
  <si>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</si>
  <si>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</si>
  <si>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</si>
  <si>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</si>
  <si>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</si>
  <si>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</si>
  <si>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</si>
  <si>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</si>
  <si>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</si>
  <si>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</si>
  <si>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</si>
  <si>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</si>
  <si>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</si>
  <si>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</si>
  <si>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</si>
  <si>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</si>
  <si>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</si>
  <si>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</si>
  <si>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</si>
  <si>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</si>
  <si>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</si>
  <si>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</si>
  <si>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</si>
  <si>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</si>
  <si>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</si>
  <si>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</si>
  <si>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</si>
  <si>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</si>
  <si>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</si>
  <si>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</si>
  <si>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</si>
  <si>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</si>
  <si>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</si>
  <si>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</si>
  <si>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</si>
  <si>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</si>
  <si>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</si>
  <si>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</si>
  <si>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</si>
  <si>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</si>
  <si>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</si>
  <si>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</si>
  <si>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</si>
  <si>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</si>
  <si>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</si>
  <si>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</si>
  <si>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</si>
  <si>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</si>
  <si>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</si>
  <si>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</si>
  <si>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</si>
  <si>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</si>
  <si>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</si>
  <si>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</si>
  <si>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</si>
  <si>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</si>
  <si>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</si>
  <si>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</si>
  <si>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</si>
  <si>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</si>
  <si>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</si>
  <si>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</si>
  <si>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</si>
  <si>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</si>
  <si>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</si>
  <si>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</si>
  <si>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</si>
  <si>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</si>
  <si>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</si>
  <si>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</si>
  <si>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</si>
  <si>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</si>
  <si>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</si>
  <si>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</si>
  <si>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</si>
  <si>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</si>
  <si>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</si>
  <si>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</si>
  <si>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</si>
  <si>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</si>
  <si>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</si>
  <si>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</si>
  <si>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</si>
  <si>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</si>
  <si>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</si>
  <si>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</si>
  <si>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</si>
  <si>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</si>
  <si>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</si>
  <si>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</si>
  <si>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</si>
  <si>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</si>
  <si>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</si>
  <si>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</si>
  <si>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</si>
  <si>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</si>
  <si>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</si>
  <si>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</si>
  <si>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</si>
  <si>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</si>
  <si>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</si>
  <si>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</si>
  <si>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</si>
  <si>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</si>
  <si>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</si>
  <si>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</si>
  <si>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</si>
  <si>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</si>
  <si>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</si>
  <si>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</si>
  <si>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</si>
  <si>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</si>
  <si>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</si>
  <si>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</si>
  <si>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</si>
  <si>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</si>
  <si>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</si>
  <si>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</si>
  <si>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</si>
  <si>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</si>
  <si>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</si>
  <si>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</si>
  <si>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</si>
  <si>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</si>
  <si>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</si>
  <si>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</si>
  <si>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</si>
  <si>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</si>
  <si>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</si>
  <si>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</si>
  <si>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</si>
  <si>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</si>
  <si>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</si>
  <si>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</si>
  <si>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</si>
  <si>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</si>
  <si>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</si>
  <si>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</si>
  <si>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</si>
  <si>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</si>
  <si>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</si>
  <si>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</si>
  <si>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</si>
  <si>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</si>
  <si>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</si>
  <si>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</si>
  <si>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</si>
  <si>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</si>
  <si>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</si>
  <si>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</si>
  <si>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</si>
  <si>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</si>
  <si>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</si>
  <si>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</si>
  <si>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</si>
  <si>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</si>
  <si>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</si>
  <si>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</si>
  <si>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</si>
  <si>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</si>
  <si>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</si>
  <si>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</si>
  <si>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</si>
  <si>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</si>
  <si>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</si>
  <si>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</si>
  <si>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</si>
  <si>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</si>
  <si>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</si>
  <si>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</si>
  <si>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</si>
  <si>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</si>
  <si>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</si>
  <si>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</si>
  <si>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</si>
  <si>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</si>
  <si>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</si>
  <si>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</si>
  <si>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</si>
  <si>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</si>
  <si>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</si>
  <si>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</si>
  <si>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</si>
  <si>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</si>
  <si>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</si>
  <si>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</si>
  <si>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</si>
  <si>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</si>
  <si>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</si>
  <si>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</si>
  <si>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</si>
  <si>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</si>
  <si>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</si>
  <si>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</si>
  <si>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</si>
  <si>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</si>
  <si>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</si>
  <si>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</si>
  <si>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</si>
  <si>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</si>
  <si>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</si>
  <si>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</si>
  <si>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</si>
  <si>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</si>
  <si>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</si>
  <si>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</si>
  <si>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</si>
  <si>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</si>
  <si>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</si>
  <si>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</si>
  <si>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</si>
  <si>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</si>
  <si>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</si>
  <si>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</si>
  <si>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</si>
  <si>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</si>
  <si>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</si>
  <si>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</si>
  <si>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</si>
  <si>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</si>
  <si>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</si>
  <si>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</si>
  <si>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</si>
  <si>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</si>
  <si>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</si>
  <si>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</si>
  <si>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</si>
  <si>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</si>
  <si>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</si>
  <si>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</si>
  <si>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</si>
  <si>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</si>
  <si>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</si>
  <si>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</si>
  <si>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</si>
  <si>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</si>
  <si>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</si>
  <si>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</si>
  <si>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</si>
  <si>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</si>
  <si>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</si>
  <si>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</si>
  <si>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</si>
  <si>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</si>
  <si>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</si>
  <si>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</si>
  <si>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</si>
  <si>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</si>
  <si>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</si>
  <si>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</si>
  <si>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</si>
  <si>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</si>
  <si>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</si>
  <si>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</si>
  <si>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</si>
  <si>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</si>
  <si>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</si>
  <si>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</si>
  <si>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</si>
  <si>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</si>
  <si>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</si>
  <si>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</si>
  <si>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</si>
  <si>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</si>
  <si>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</si>
  <si>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</si>
  <si>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</si>
  <si>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</si>
  <si>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</si>
  <si>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</si>
  <si>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</si>
  <si>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</si>
  <si>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</si>
  <si>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</si>
  <si>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</si>
  <si>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</si>
  <si>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</si>
  <si>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</si>
  <si>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</si>
  <si>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</si>
  <si>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</si>
  <si>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</si>
  <si>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</si>
  <si>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</si>
  <si>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</si>
  <si>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</si>
  <si>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</si>
  <si>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</si>
  <si>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</si>
  <si>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</si>
  <si>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</si>
  <si>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</si>
  <si>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</si>
  <si>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</si>
  <si>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</si>
  <si>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</si>
  <si>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</si>
  <si>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</si>
  <si>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</si>
  <si>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</si>
  <si>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</si>
  <si>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</si>
  <si>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</si>
  <si>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</si>
  <si>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</si>
  <si>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</si>
  <si>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</si>
  <si>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</si>
  <si>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</si>
  <si>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</si>
  <si>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</si>
  <si>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</si>
  <si>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</si>
  <si>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</si>
  <si>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</si>
  <si>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</si>
  <si>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</si>
  <si>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</si>
  <si>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</si>
  <si>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</si>
  <si>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</si>
  <si>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</si>
  <si>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</si>
  <si>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</si>
  <si>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</si>
  <si>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</si>
  <si>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</si>
  <si>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</si>
  <si>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</si>
  <si>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</si>
  <si>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</si>
  <si>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</si>
  <si>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</si>
  <si>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</si>
  <si>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</si>
  <si>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</si>
  <si>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</si>
  <si>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</si>
  <si>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</si>
  <si>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</si>
  <si>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</si>
  <si>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</si>
  <si>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</si>
  <si>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</si>
  <si>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</si>
  <si>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</si>
  <si>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</si>
  <si>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</si>
  <si>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</si>
  <si>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</si>
  <si>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</si>
  <si>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</si>
  <si>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</si>
  <si>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</si>
  <si>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</si>
  <si>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</si>
  <si>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</si>
  <si>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</si>
  <si>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</si>
  <si>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</si>
  <si>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</si>
  <si>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</si>
  <si>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</si>
  <si>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</si>
  <si>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</si>
  <si>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</si>
  <si>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</si>
  <si>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</si>
  <si>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</si>
  <si>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</si>
  <si>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</si>
  <si>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</si>
  <si>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</si>
  <si>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</si>
  <si>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</si>
  <si>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</si>
  <si>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</si>
  <si>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</si>
  <si>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</si>
  <si>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</si>
  <si>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</si>
  <si>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</si>
  <si>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</si>
  <si>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</si>
  <si>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</si>
  <si>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</si>
  <si>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</si>
  <si>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</si>
  <si>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</si>
  <si>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</si>
  <si>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</si>
  <si>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</si>
  <si>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</si>
  <si>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</si>
  <si>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</si>
  <si>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</si>
  <si>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</si>
  <si>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</si>
  <si>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</si>
  <si>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</si>
  <si>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</si>
  <si>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</si>
  <si>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</si>
  <si>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</si>
  <si>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</si>
  <si>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</si>
  <si>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</si>
  <si>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</si>
  <si>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</si>
  <si>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</si>
  <si>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</si>
  <si>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</si>
  <si>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</si>
  <si>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</si>
  <si>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</si>
  <si>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</si>
  <si>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</si>
  <si>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</si>
  <si>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</si>
  <si>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</si>
  <si>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</si>
  <si>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</si>
  <si>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</si>
  <si>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</si>
  <si>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</si>
  <si>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</si>
  <si>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</si>
  <si>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</si>
  <si>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</si>
  <si>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</si>
  <si>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</si>
  <si>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</si>
  <si>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</si>
  <si>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</si>
  <si>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</si>
  <si>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</si>
  <si>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</si>
  <si>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</si>
  <si>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</si>
  <si>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</si>
  <si>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</si>
  <si>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</si>
  <si>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</si>
  <si>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</si>
  <si>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</si>
  <si>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</si>
  <si>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</si>
  <si>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</si>
  <si>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</si>
  <si>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</si>
  <si>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</si>
  <si>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</si>
  <si>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</si>
  <si>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</si>
  <si>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</si>
  <si>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</si>
  <si>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</si>
  <si>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</si>
  <si>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</si>
  <si>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</si>
  <si>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</si>
  <si>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</si>
  <si>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</si>
  <si>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</si>
  <si>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</si>
  <si>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</si>
  <si>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</si>
  <si>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</si>
  <si>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</si>
  <si>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</si>
  <si>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</si>
  <si>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</si>
  <si>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</si>
  <si>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</si>
  <si>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</si>
  <si>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</si>
  <si>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</si>
  <si>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</si>
  <si>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</si>
  <si>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</si>
  <si>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</si>
  <si>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</si>
  <si>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</si>
  <si>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</si>
  <si>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</si>
  <si>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</si>
  <si>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</si>
  <si>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</si>
  <si>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</si>
  <si>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</si>
  <si>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</si>
  <si>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</si>
  <si>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</si>
  <si>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</si>
  <si>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</si>
  <si>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</si>
  <si>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</si>
  <si>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</si>
  <si>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</si>
  <si>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</si>
  <si>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</si>
  <si>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</si>
  <si>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</si>
  <si>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</si>
  <si>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</si>
  <si>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</si>
  <si>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</si>
  <si>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</si>
  <si>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</si>
  <si>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</si>
  <si>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</si>
  <si>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</si>
  <si>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</si>
  <si>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</si>
  <si>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</si>
  <si>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</si>
  <si>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</si>
  <si>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</si>
  <si>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</si>
  <si>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</si>
  <si>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</si>
  <si>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</si>
  <si>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</si>
  <si>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</si>
  <si>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</si>
  <si>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</si>
  <si>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</si>
  <si>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</si>
  <si>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</si>
  <si>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</si>
  <si>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</si>
  <si>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</si>
  <si>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</si>
  <si>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</si>
  <si>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</si>
  <si>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</si>
  <si>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</si>
  <si>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</si>
  <si>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</si>
  <si>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</si>
  <si>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</si>
  <si>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</si>
  <si>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</si>
  <si>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</si>
  <si>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</si>
  <si>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</si>
  <si>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</si>
  <si>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</si>
  <si>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</si>
  <si>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</si>
  <si>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</si>
  <si>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</si>
  <si>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</si>
  <si>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</si>
  <si>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</si>
  <si>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</si>
  <si>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</si>
  <si>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</si>
  <si>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</si>
  <si>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</si>
  <si>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</si>
  <si>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</si>
  <si>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</si>
  <si>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</si>
  <si>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</si>
  <si>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</si>
  <si>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</si>
  <si>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</si>
  <si>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</si>
  <si>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</si>
  <si>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</si>
  <si>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</si>
  <si>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</si>
  <si>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</si>
  <si>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</si>
  <si>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</si>
  <si>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</si>
  <si>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</si>
  <si>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</si>
  <si>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</si>
  <si>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</si>
  <si>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</si>
  <si>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</si>
  <si>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</si>
  <si>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</si>
  <si>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</si>
  <si>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</si>
  <si>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</si>
  <si>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</si>
  <si>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</si>
  <si>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</si>
  <si>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</si>
  <si>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</si>
  <si>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</si>
  <si>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</si>
  <si>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</si>
  <si>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</si>
  <si>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</si>
  <si>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</si>
  <si>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</si>
  <si>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</si>
  <si>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</si>
  <si>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</si>
  <si>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</si>
  <si>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</si>
  <si>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</si>
  <si>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</si>
  <si>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</si>
  <si>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</si>
  <si>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</si>
  <si>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</si>
  <si>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</si>
  <si>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</si>
  <si>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</si>
  <si>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</si>
  <si>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</si>
  <si>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</si>
  <si>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</si>
  <si>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</si>
  <si>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</si>
  <si>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</si>
  <si>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</si>
  <si>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</si>
  <si>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</si>
  <si>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</si>
  <si>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</si>
  <si>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</si>
  <si>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</si>
  <si>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</si>
  <si>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</si>
  <si>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</si>
  <si>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</si>
  <si>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</si>
  <si>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</si>
  <si>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</si>
  <si>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</si>
  <si>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</si>
  <si>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</si>
  <si>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</si>
  <si>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</si>
  <si>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</si>
  <si>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</si>
  <si>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</si>
  <si>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</si>
  <si>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</si>
  <si>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</si>
  <si>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</si>
  <si>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</si>
  <si>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</si>
  <si>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</si>
  <si>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</si>
  <si>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</si>
  <si>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</si>
  <si>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</si>
  <si>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</si>
  <si>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</si>
  <si>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</si>
  <si>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</si>
  <si>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</si>
  <si>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</si>
  <si>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</si>
  <si>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</si>
  <si>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</si>
  <si>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</si>
  <si>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</si>
  <si>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</si>
  <si>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</si>
  <si>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</si>
  <si>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</si>
  <si>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</si>
  <si>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</si>
  <si>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</si>
  <si>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</si>
  <si>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</si>
  <si>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</si>
  <si>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</si>
  <si>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</si>
  <si>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</si>
  <si>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</si>
  <si>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</si>
  <si>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</si>
  <si>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</si>
  <si>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</si>
  <si>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</si>
  <si>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</si>
  <si>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</si>
  <si>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</si>
  <si>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</si>
  <si>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</si>
  <si>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</si>
  <si>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</si>
  <si>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</si>
  <si>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</si>
  <si>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</si>
  <si>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</si>
  <si>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</si>
  <si>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</si>
  <si>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</si>
  <si>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</si>
  <si>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</si>
  <si>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</si>
  <si>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</si>
  <si>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</si>
  <si>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</si>
  <si>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</si>
  <si>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</si>
  <si>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</si>
  <si>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</si>
  <si>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</si>
  <si>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</si>
  <si>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</si>
  <si>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</si>
  <si>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</si>
  <si>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</si>
  <si>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</si>
  <si>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</si>
  <si>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</si>
  <si>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</si>
  <si>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</si>
  <si>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</si>
  <si>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</si>
  <si>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</si>
  <si>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</si>
  <si>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</si>
  <si>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</si>
  <si>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</si>
  <si>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</si>
  <si>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</si>
  <si>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</si>
  <si>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</si>
  <si>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</si>
  <si>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</si>
  <si>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</si>
  <si>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</si>
  <si>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</si>
  <si>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</si>
  <si>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</si>
  <si>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</si>
  <si>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</si>
  <si>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</si>
  <si>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</si>
  <si>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</si>
  <si>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</si>
  <si>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</si>
  <si>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</si>
  <si>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</si>
  <si>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</si>
  <si>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</si>
  <si>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</si>
  <si>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</si>
  <si>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</si>
  <si>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</si>
  <si>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</si>
  <si>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</si>
  <si>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</si>
  <si>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</si>
  <si>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</si>
  <si>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</si>
  <si>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</si>
  <si>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</si>
  <si>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</si>
  <si>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</si>
  <si>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</si>
  <si>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</si>
  <si>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</si>
  <si>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</si>
  <si>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</si>
  <si>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</si>
  <si>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</si>
  <si>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</si>
  <si>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</si>
  <si>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</si>
  <si>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</si>
  <si>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</si>
  <si>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</si>
  <si>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</si>
  <si>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</si>
  <si>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</si>
  <si>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</si>
  <si>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</si>
  <si>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</si>
  <si>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</si>
  <si>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</si>
  <si>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</si>
  <si>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</si>
  <si>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</si>
  <si>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</si>
  <si>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</si>
  <si>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</si>
  <si>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</si>
  <si>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</si>
  <si>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</si>
  <si>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</si>
  <si>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</si>
  <si>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</si>
  <si>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</si>
  <si>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</si>
  <si>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</si>
  <si>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</si>
  <si>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</si>
  <si>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</si>
  <si>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</si>
  <si>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</si>
  <si>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</si>
  <si>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</si>
  <si>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</si>
  <si>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</si>
  <si>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</si>
  <si>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</si>
  <si>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</si>
  <si>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</si>
  <si>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</si>
  <si>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</si>
  <si>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</si>
  <si>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</si>
  <si>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</si>
  <si>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</si>
  <si>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</si>
  <si>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</si>
  <si>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</si>
  <si>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</si>
  <si>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</si>
  <si>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</si>
  <si>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</si>
  <si>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</si>
  <si>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</si>
  <si>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</si>
  <si>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</si>
  <si>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</si>
  <si>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</si>
  <si>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</si>
  <si>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</si>
  <si>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</si>
  <si>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</si>
  <si>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</si>
  <si>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</si>
  <si>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</si>
  <si>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</si>
  <si>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</si>
  <si>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</si>
  <si>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</si>
  <si>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</si>
  <si>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</si>
  <si>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</si>
  <si>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</si>
  <si>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</si>
  <si>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</si>
  <si>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</si>
  <si>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</si>
  <si>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</si>
  <si>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</si>
  <si>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</si>
  <si>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</si>
  <si>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</si>
  <si>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</si>
  <si>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</si>
  <si>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</si>
  <si>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</si>
  <si>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</si>
  <si>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</si>
  <si>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</si>
  <si>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</si>
  <si>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</si>
  <si>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</si>
  <si>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</si>
  <si>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</si>
  <si>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</si>
  <si>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</si>
  <si>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</si>
  <si>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</si>
  <si>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</si>
  <si>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</si>
  <si>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</si>
  <si>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</si>
  <si>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</si>
  <si>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</si>
  <si>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</si>
  <si>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</si>
  <si>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</si>
  <si>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</si>
  <si>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</si>
  <si>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</si>
  <si>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</si>
  <si>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</si>
  <si>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</si>
  <si>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</si>
  <si>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</si>
  <si>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</si>
  <si>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</si>
  <si>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</si>
  <si>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</si>
  <si>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</si>
  <si>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</si>
  <si>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</si>
  <si>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</si>
  <si>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</si>
  <si>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</si>
  <si>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</si>
  <si>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</si>
  <si>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</si>
  <si>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</si>
  <si>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</si>
  <si>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</si>
  <si>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</si>
  <si>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</si>
  <si>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</si>
  <si>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</si>
  <si>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</si>
  <si>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</si>
  <si>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</si>
  <si>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</si>
  <si>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</si>
  <si>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</si>
  <si>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</si>
  <si>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</si>
  <si>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</si>
  <si>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</si>
  <si>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</si>
  <si>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</si>
  <si>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</si>
  <si>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</si>
  <si>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</si>
  <si>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</si>
  <si>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</si>
  <si>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</si>
  <si>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</si>
  <si>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</si>
  <si>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</si>
  <si>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</si>
  <si>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</si>
  <si>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</si>
  <si>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</si>
  <si>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</si>
  <si>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</si>
  <si>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</si>
  <si>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</si>
  <si>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</si>
  <si>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</si>
  <si>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</si>
  <si>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</si>
  <si>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</si>
  <si>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</si>
  <si>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</si>
  <si>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</si>
  <si>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</si>
  <si>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</si>
  <si>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</si>
  <si>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</si>
  <si>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</si>
  <si>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</si>
  <si>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</si>
  <si>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</si>
  <si>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</si>
  <si>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</si>
  <si>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</si>
  <si>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</si>
  <si>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</si>
  <si>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</si>
  <si>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</si>
  <si>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</si>
  <si>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</si>
  <si>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</si>
  <si>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</si>
  <si>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</si>
  <si>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</si>
  <si>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</si>
  <si>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</si>
  <si>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</si>
  <si>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</si>
  <si>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</si>
  <si>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</si>
  <si>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</si>
  <si>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</si>
  <si>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</si>
  <si>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</si>
  <si>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</si>
  <si>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</si>
  <si>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</si>
  <si>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</si>
  <si>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</si>
  <si>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</si>
  <si>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</si>
  <si>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</si>
  <si>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</si>
  <si>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</si>
  <si>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</si>
  <si>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</si>
  <si>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</si>
  <si>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</si>
  <si>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</si>
  <si>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</si>
  <si>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</si>
  <si>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</si>
  <si>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</si>
  <si>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</si>
  <si>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</si>
  <si>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</si>
  <si>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</si>
  <si>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</si>
  <si>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</si>
  <si>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</si>
  <si>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</si>
  <si>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</si>
  <si>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</si>
  <si>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</si>
  <si>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</si>
  <si>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</si>
  <si>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</si>
  <si>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</si>
  <si>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</si>
  <si>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</si>
  <si>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</si>
  <si>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</si>
  <si>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</si>
  <si>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</si>
  <si>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</si>
  <si>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</si>
  <si>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</si>
  <si>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</si>
  <si>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</si>
  <si>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</si>
  <si>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</si>
  <si>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</si>
  <si>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</si>
  <si>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</si>
  <si>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</si>
  <si>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</si>
  <si>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</si>
  <si>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</si>
  <si>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</si>
  <si>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</si>
  <si>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</si>
  <si>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</si>
  <si>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</si>
  <si>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</si>
  <si>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</si>
  <si>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</si>
  <si>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</si>
  <si>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</si>
  <si>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</si>
  <si>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</si>
  <si>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</si>
  <si>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</si>
  <si>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</si>
  <si>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</si>
  <si>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</si>
  <si>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</si>
  <si>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</si>
  <si>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</si>
  <si>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</si>
  <si>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</si>
  <si>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</si>
  <si>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</si>
  <si>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</si>
  <si>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</si>
  <si>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</si>
  <si>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</si>
  <si>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</si>
  <si>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</si>
  <si>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</si>
  <si>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</si>
  <si>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</si>
  <si>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</si>
  <si>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</si>
  <si>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</si>
  <si>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</si>
  <si>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</si>
  <si>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</si>
  <si>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</si>
  <si>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</si>
  <si>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</si>
  <si>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</si>
  <si>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</si>
  <si>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</si>
  <si>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</si>
  <si>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</si>
  <si>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</si>
  <si>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</si>
  <si>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</si>
  <si>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</si>
  <si>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</si>
  <si>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</si>
  <si>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</si>
  <si>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</si>
  <si>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</si>
  <si>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</si>
  <si>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</si>
  <si>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</si>
  <si>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</si>
  <si>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</si>
  <si>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</si>
  <si>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</si>
  <si>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</si>
  <si>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</si>
  <si>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</si>
  <si>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</si>
  <si>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</si>
  <si>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</si>
  <si>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</si>
  <si>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</si>
  <si>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</si>
  <si>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</si>
  <si>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</si>
  <si>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</si>
  <si>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</si>
  <si>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</si>
  <si>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</si>
  <si>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</si>
  <si>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</si>
  <si>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</si>
  <si>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</si>
  <si>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</si>
  <si>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</si>
  <si>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</si>
  <si>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</si>
  <si>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</si>
  <si>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</si>
  <si>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</si>
  <si>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</si>
  <si>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</si>
  <si>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</si>
  <si>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</si>
  <si>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</si>
  <si>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</si>
  <si>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</si>
  <si>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</si>
  <si>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</si>
  <si>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</si>
  <si>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</si>
  <si>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</si>
  <si>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</si>
  <si>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</si>
  <si>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</si>
  <si>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</si>
  <si>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</si>
  <si>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</si>
  <si>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</si>
  <si>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</si>
  <si>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</si>
  <si>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</si>
  <si>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</si>
  <si>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</si>
  <si>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</si>
  <si>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</si>
  <si>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</si>
  <si>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</si>
  <si>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</si>
  <si>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</si>
  <si>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</si>
  <si>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</si>
  <si>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</si>
  <si>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</si>
  <si>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</si>
  <si>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</si>
  <si>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</si>
  <si>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</si>
  <si>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</si>
  <si>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</si>
  <si>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</si>
  <si>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</si>
  <si>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</si>
  <si>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</si>
  <si>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</si>
  <si>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</si>
  <si>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</si>
  <si>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</si>
  <si>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</si>
  <si>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</si>
  <si>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</si>
  <si>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</si>
  <si>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</si>
  <si>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</si>
  <si>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</si>
  <si>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</si>
  <si>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</si>
  <si>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</si>
  <si>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</si>
  <si>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</si>
  <si>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</si>
  <si>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</si>
  <si>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</si>
  <si>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</si>
  <si>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</si>
  <si>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</si>
  <si>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</si>
  <si>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</si>
  <si>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</si>
  <si>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</si>
  <si>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</si>
  <si>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</si>
  <si>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</si>
  <si>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</si>
  <si>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</si>
  <si>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</si>
  <si>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</si>
  <si>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</si>
  <si>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</si>
  <si>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</si>
  <si>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</si>
  <si>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</si>
  <si>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</si>
  <si>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</si>
  <si>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</si>
  <si>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</si>
  <si>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</si>
  <si>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</si>
  <si>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</si>
  <si>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</si>
  <si>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</si>
  <si>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</si>
  <si>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</si>
  <si>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</si>
  <si>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</si>
  <si>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</si>
  <si>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</si>
  <si>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</si>
  <si>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</si>
  <si>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</si>
  <si>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</si>
  <si>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</si>
  <si>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</si>
  <si>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</si>
  <si>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</si>
  <si>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</si>
  <si>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</si>
  <si>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</si>
  <si>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</si>
  <si>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</si>
  <si>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</si>
  <si>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</si>
  <si>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</si>
  <si>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</si>
  <si>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</si>
  <si>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</si>
  <si>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</si>
  <si>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</si>
  <si>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</si>
  <si>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</si>
  <si>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</si>
  <si>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</si>
  <si>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</si>
  <si>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</si>
  <si>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</si>
  <si>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</si>
  <si>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</si>
  <si>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</si>
  <si>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</si>
  <si>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</si>
  <si>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</si>
  <si>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</si>
  <si>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</si>
  <si>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</si>
  <si>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</si>
  <si>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</si>
  <si>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</si>
  <si>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</si>
  <si>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</si>
  <si>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</si>
  <si>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</si>
  <si>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</si>
  <si>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</si>
  <si>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</si>
  <si>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</si>
  <si>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</si>
  <si>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</si>
  <si>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</si>
  <si>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</si>
  <si>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</si>
  <si>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</si>
  <si>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</si>
  <si>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</si>
  <si>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</si>
  <si>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</si>
  <si>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</si>
  <si>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</si>
  <si>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</si>
  <si>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</si>
  <si>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</si>
  <si>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</si>
  <si>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</si>
  <si>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</si>
  <si>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</si>
  <si>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</si>
  <si>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</si>
  <si>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</si>
  <si>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</si>
  <si>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</si>
  <si>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</si>
  <si>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</si>
  <si>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</si>
  <si>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</si>
  <si>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</si>
  <si>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</si>
  <si>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</si>
  <si>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</si>
  <si>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</si>
  <si>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</si>
  <si>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</si>
  <si>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</si>
  <si>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</si>
  <si>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</si>
  <si>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</si>
  <si>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</si>
  <si>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</si>
  <si>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</si>
  <si>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</si>
  <si>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</si>
  <si>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</si>
  <si>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</si>
  <si>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</si>
  <si>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</si>
  <si>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</si>
  <si>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</si>
  <si>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</si>
  <si>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</si>
  <si>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</si>
  <si>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</si>
  <si>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</si>
  <si>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</si>
  <si>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</si>
  <si>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</si>
  <si>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</si>
  <si>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</si>
  <si>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</si>
  <si>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</si>
  <si>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</si>
  <si>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</si>
  <si>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</si>
  <si>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</si>
  <si>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</si>
  <si>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</si>
  <si>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</si>
  <si>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</si>
  <si>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</si>
  <si>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</si>
  <si>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</si>
  <si>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</si>
  <si>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</si>
  <si>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</si>
  <si>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</si>
  <si>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</si>
  <si>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</si>
  <si>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</si>
  <si>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</si>
  <si>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</si>
  <si>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</si>
  <si>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</si>
  <si>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</si>
  <si>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</si>
  <si>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</si>
  <si>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</si>
  <si>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</si>
  <si>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</si>
  <si>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</si>
  <si>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</si>
  <si>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</si>
  <si>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</si>
  <si>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</si>
  <si>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</si>
  <si>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</si>
  <si>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</si>
  <si>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</si>
  <si>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</si>
  <si>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</si>
  <si>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</si>
  <si>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</si>
  <si>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</si>
  <si>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</si>
  <si>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</si>
  <si>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</si>
  <si>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</si>
  <si>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</si>
  <si>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</si>
  <si>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</si>
  <si>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</si>
  <si>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</si>
  <si>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</si>
  <si>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</si>
  <si>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</si>
  <si>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</si>
  <si>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</si>
  <si>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</si>
  <si>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</si>
  <si>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</si>
  <si>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</si>
  <si>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</si>
  <si>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</si>
  <si>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</si>
  <si>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</si>
  <si>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</si>
  <si>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</si>
  <si>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</si>
  <si>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</si>
  <si>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</si>
  <si>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</si>
  <si>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</si>
  <si>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</si>
  <si>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</si>
  <si>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</si>
  <si>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</si>
  <si>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</si>
  <si>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</si>
  <si>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</si>
  <si>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</si>
  <si>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</si>
  <si>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</si>
  <si>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</si>
  <si>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</si>
  <si>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</si>
  <si>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</si>
  <si>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</si>
  <si>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</si>
  <si>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</si>
  <si>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</si>
  <si>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</si>
  <si>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</si>
  <si>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</si>
  <si>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</si>
  <si>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</si>
  <si>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</si>
  <si>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</si>
  <si>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</si>
  <si>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</si>
  <si>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</si>
  <si>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</si>
  <si>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</si>
  <si>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</si>
  <si>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</si>
  <si>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</si>
  <si>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</si>
  <si>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</si>
  <si>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</si>
  <si>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</si>
  <si>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</si>
  <si>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</si>
  <si>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</si>
  <si>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</si>
  <si>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</si>
  <si>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</si>
  <si>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</si>
  <si>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</si>
  <si>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</si>
  <si>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</si>
  <si>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</si>
  <si>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</si>
  <si>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</si>
  <si>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</si>
  <si>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</si>
  <si>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</si>
  <si>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</si>
  <si>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</si>
  <si>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</si>
  <si>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</si>
  <si>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</si>
  <si>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</si>
  <si>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</si>
  <si>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</si>
  <si>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</si>
  <si>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</si>
  <si>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</si>
  <si>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</si>
  <si>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</si>
  <si>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</si>
  <si>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</si>
  <si>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</si>
  <si>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</si>
  <si>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</si>
  <si>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</si>
  <si>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</si>
  <si>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</si>
  <si>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</si>
  <si>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</si>
  <si>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</si>
  <si>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</si>
  <si>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</si>
  <si>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</si>
  <si>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</si>
  <si>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</si>
  <si>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</si>
  <si>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</si>
  <si>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</si>
  <si>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</si>
  <si>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</si>
  <si>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</si>
  <si>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</si>
  <si>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</si>
  <si>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</si>
  <si>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</si>
  <si>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</si>
  <si>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</si>
  <si>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</si>
  <si>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</si>
  <si>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</si>
  <si>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</si>
  <si>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</si>
  <si>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</si>
  <si>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</si>
  <si>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</si>
  <si>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</si>
  <si>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</si>
  <si>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</si>
  <si>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</si>
  <si>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</si>
  <si>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</si>
  <si>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</si>
  <si>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</si>
  <si>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</si>
  <si>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</si>
  <si>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</si>
  <si>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</si>
  <si>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</si>
  <si>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</si>
  <si>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</si>
  <si>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</si>
  <si>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</si>
  <si>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</si>
  <si>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</si>
  <si>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</si>
  <si>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</si>
  <si>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</si>
  <si>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</si>
  <si>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</si>
  <si>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</si>
  <si>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</si>
  <si>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</si>
  <si>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</si>
  <si>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</si>
  <si>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</si>
  <si>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</si>
  <si>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</si>
  <si>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</si>
  <si>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</si>
  <si>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</si>
  <si>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</si>
  <si>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</si>
  <si>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</si>
  <si>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</si>
  <si>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</si>
  <si>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</si>
  <si>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</si>
  <si>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</si>
  <si>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</si>
  <si>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</si>
  <si>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</si>
  <si>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</si>
  <si>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</si>
  <si>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</si>
  <si>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</si>
  <si>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</si>
  <si>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</si>
  <si>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</si>
  <si>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</si>
  <si>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</si>
  <si>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</si>
  <si>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</si>
  <si>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</si>
  <si>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</si>
  <si>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</si>
  <si>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</si>
  <si>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</si>
  <si>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</si>
  <si>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</si>
  <si>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</si>
  <si>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</si>
  <si>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</si>
  <si>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</si>
  <si>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</si>
  <si>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</si>
  <si>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</si>
  <si>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</si>
  <si>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</si>
  <si>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</si>
  <si>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</si>
  <si>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</si>
  <si>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</si>
  <si>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</si>
  <si>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</si>
  <si>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</si>
  <si>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</si>
  <si>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</si>
  <si>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</si>
  <si>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</si>
  <si>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</si>
  <si>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</si>
  <si>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</si>
  <si>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</si>
  <si>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</si>
  <si>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</si>
  <si>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</si>
  <si>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</si>
  <si>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</si>
  <si>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</si>
  <si>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</si>
  <si>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</si>
  <si>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</si>
  <si>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</si>
  <si>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</si>
  <si>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</si>
  <si>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</si>
  <si>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</si>
  <si>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</si>
  <si>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</si>
  <si>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</si>
  <si>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</si>
  <si>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</si>
  <si>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</si>
  <si>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</si>
  <si>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</si>
  <si>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</si>
  <si>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</si>
  <si>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</si>
  <si>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</si>
  <si>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</si>
  <si>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</si>
  <si>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</si>
  <si>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</si>
  <si>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</si>
  <si>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</si>
  <si>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</si>
  <si>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</si>
  <si>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</si>
  <si>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</si>
  <si>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</si>
  <si>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</si>
  <si>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</si>
  <si>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</si>
  <si>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</si>
  <si>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</si>
  <si>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</si>
  <si>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</si>
  <si>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</si>
  <si>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</si>
  <si>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</si>
  <si>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</si>
  <si>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</si>
  <si>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</si>
  <si>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</si>
  <si>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</si>
  <si>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</si>
  <si>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</si>
  <si>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</si>
  <si>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</si>
  <si>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</si>
  <si>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</si>
  <si>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</si>
  <si>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</si>
  <si>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</si>
  <si>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</si>
  <si>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</si>
  <si>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</si>
  <si>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</si>
  <si>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</si>
  <si>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</si>
  <si>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</si>
  <si>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</si>
  <si>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</si>
  <si>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</si>
  <si>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</si>
  <si>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</si>
  <si>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</si>
  <si>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</si>
  <si>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</si>
  <si>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</si>
  <si>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</si>
  <si>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</si>
  <si>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</si>
  <si>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</si>
  <si>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</si>
  <si>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</si>
  <si>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</si>
  <si>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</si>
  <si>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</si>
  <si>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</si>
  <si>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</si>
  <si>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</si>
  <si>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</si>
  <si>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</si>
  <si>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</si>
  <si>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</si>
  <si>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</si>
  <si>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</si>
  <si>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</si>
  <si>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</si>
  <si>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</si>
  <si>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</si>
  <si>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</si>
  <si>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</si>
  <si>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</si>
  <si>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</si>
  <si>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</si>
  <si>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</si>
  <si>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</si>
  <si>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</si>
  <si>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</si>
  <si>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</si>
  <si>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</si>
  <si>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</si>
  <si>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</si>
  <si>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</si>
  <si>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</si>
  <si>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</si>
  <si>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</si>
  <si>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</si>
  <si>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</si>
  <si>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</si>
  <si>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</si>
  <si>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</si>
  <si>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</si>
  <si>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</si>
  <si>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</si>
  <si>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</si>
  <si>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</si>
  <si>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</si>
  <si>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</si>
  <si>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</si>
  <si>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</si>
  <si>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</si>
  <si>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</si>
  <si>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</si>
  <si>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</si>
  <si>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</si>
  <si>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</si>
  <si>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</si>
  <si>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</si>
  <si>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</si>
  <si>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</si>
  <si>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</si>
  <si>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</si>
  <si>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</si>
  <si>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</si>
  <si>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</si>
  <si>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</si>
  <si>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</si>
  <si>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</si>
  <si>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</si>
  <si>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</si>
  <si>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</si>
  <si>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</si>
  <si>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</si>
  <si>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</si>
  <si>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</si>
  <si>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</si>
  <si>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</si>
  <si>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</si>
  <si>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</si>
  <si>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</si>
  <si>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</si>
  <si>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</si>
  <si>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</si>
  <si>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</si>
  <si>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</si>
  <si>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</si>
  <si>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</si>
  <si>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</si>
  <si>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</si>
  <si>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</si>
  <si>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</si>
  <si>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</si>
  <si>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</si>
  <si>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</si>
  <si>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</si>
  <si>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</si>
  <si>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</si>
  <si>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</si>
  <si>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</si>
  <si>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</si>
  <si>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</si>
  <si>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</si>
  <si>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</si>
  <si>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</si>
  <si>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</si>
  <si>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</si>
  <si>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</si>
  <si>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</si>
  <si>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</si>
  <si>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</si>
  <si>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</si>
  <si>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</si>
  <si>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</si>
  <si>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</si>
  <si>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</si>
  <si>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</si>
  <si>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</si>
  <si>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</si>
  <si>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</si>
  <si>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</si>
  <si>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</si>
  <si>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</si>
  <si>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</si>
  <si>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</si>
  <si>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</si>
  <si>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</si>
  <si>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</si>
  <si>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</si>
  <si>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</si>
  <si>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</si>
  <si>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</si>
  <si>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</si>
  <si>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</si>
  <si>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</si>
  <si>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</si>
  <si>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</si>
  <si>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</si>
  <si>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</si>
  <si>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</si>
  <si>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</si>
  <si>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</si>
  <si>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</si>
  <si>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</si>
  <si>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</si>
  <si>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</si>
  <si>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</si>
  <si>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</si>
  <si>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</si>
  <si>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</si>
  <si>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</si>
  <si>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</si>
  <si>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</si>
  <si>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</si>
  <si>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</si>
  <si>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</si>
  <si>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</si>
  <si>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</si>
  <si>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</si>
  <si>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</si>
  <si>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</si>
  <si>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</si>
  <si>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</si>
  <si>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</si>
  <si>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</si>
  <si>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</si>
  <si>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</si>
  <si>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</si>
  <si>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</si>
  <si>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</si>
  <si>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</si>
  <si>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</si>
  <si>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</si>
  <si>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</si>
  <si>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</si>
  <si>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</si>
  <si>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</si>
  <si>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</si>
  <si>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</si>
  <si>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</si>
  <si>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</si>
  <si>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</si>
  <si>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</si>
  <si>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</si>
  <si>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</si>
  <si>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</si>
  <si>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</si>
  <si>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</si>
  <si>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</si>
  <si>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</si>
  <si>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</si>
  <si>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</si>
  <si>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</si>
  <si>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</si>
  <si>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</si>
  <si>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</si>
  <si>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</si>
  <si>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</si>
  <si>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</si>
  <si>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</si>
  <si>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</si>
  <si>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</si>
  <si>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</si>
  <si>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</si>
  <si>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</si>
  <si>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</si>
  <si>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</si>
  <si>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</si>
  <si>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</si>
  <si>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</si>
  <si>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</si>
  <si>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</si>
  <si>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</si>
  <si>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</si>
  <si>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</si>
  <si>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</si>
  <si>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</si>
  <si>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</si>
  <si>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</si>
  <si>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</si>
  <si>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</si>
  <si>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</si>
  <si>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</si>
  <si>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</si>
  <si>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</si>
  <si>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</si>
  <si>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</si>
  <si>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</si>
  <si>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</si>
  <si>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</si>
  <si>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</si>
  <si>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</si>
  <si>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</si>
  <si>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</si>
  <si>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</si>
  <si>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</si>
  <si>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</si>
  <si>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</si>
  <si>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</si>
  <si>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</si>
  <si>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</si>
  <si>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</si>
  <si>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</si>
  <si>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</si>
  <si>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</si>
  <si>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</si>
  <si>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</si>
  <si>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</si>
  <si>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</si>
  <si>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</si>
  <si>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</si>
  <si>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</si>
  <si>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</si>
  <si>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</si>
  <si>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</si>
  <si>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</si>
  <si>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</si>
  <si>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</si>
  <si>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</si>
  <si>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</si>
  <si>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</si>
  <si>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</si>
  <si>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</si>
  <si>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</si>
  <si>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</si>
  <si>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</si>
  <si>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</si>
  <si>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</si>
  <si>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</si>
  <si>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</si>
  <si>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</si>
  <si>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</si>
  <si>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</si>
  <si>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</si>
  <si>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</si>
  <si>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</si>
  <si>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</si>
  <si>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</si>
  <si>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</si>
  <si>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</si>
  <si>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</si>
  <si>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</si>
  <si>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</si>
  <si>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</si>
  <si>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</si>
  <si>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</si>
  <si>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</si>
  <si>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</si>
  <si>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</si>
  <si>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</si>
  <si>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</si>
  <si>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</si>
  <si>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</si>
  <si>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</si>
  <si>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</si>
  <si>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</si>
  <si>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</si>
  <si>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</si>
  <si>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</si>
  <si>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</si>
  <si>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</si>
  <si>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</si>
  <si>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</si>
  <si>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</si>
  <si>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</si>
  <si>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</si>
  <si>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</si>
  <si>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</si>
  <si>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</si>
  <si>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</si>
  <si>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</si>
  <si>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</si>
  <si>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</si>
  <si>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</si>
  <si>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</si>
  <si>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</si>
  <si>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</si>
  <si>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</si>
  <si>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</si>
  <si>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</si>
  <si>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</si>
  <si>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</si>
  <si>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</si>
  <si>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</si>
  <si>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</si>
  <si>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</si>
  <si>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</si>
  <si>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</si>
  <si>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</si>
  <si>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</si>
  <si>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</si>
  <si>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</si>
  <si>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</si>
  <si>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</si>
  <si>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</si>
  <si>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</si>
  <si>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</si>
  <si>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</si>
  <si>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</si>
  <si>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</si>
  <si>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</si>
  <si>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</si>
  <si>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</si>
  <si>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</si>
  <si>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</si>
  <si>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</si>
  <si>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</si>
  <si>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</si>
  <si>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</si>
  <si>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</si>
  <si>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</si>
  <si>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</si>
  <si>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</si>
  <si>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</si>
  <si>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</si>
  <si>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</si>
  <si>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</si>
  <si>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</si>
  <si>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</si>
  <si>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</si>
  <si>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</si>
  <si>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</si>
  <si>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</si>
  <si>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</si>
  <si>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</si>
  <si>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</si>
  <si>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</si>
  <si>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</si>
  <si>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</si>
  <si>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</si>
  <si>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</si>
  <si>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</si>
  <si>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</si>
  <si>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</si>
  <si>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</si>
  <si>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</si>
  <si>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</si>
  <si>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</si>
  <si>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</si>
  <si>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</si>
  <si>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</si>
  <si>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</si>
  <si>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</si>
  <si>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</si>
  <si>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</si>
  <si>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</si>
  <si>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</si>
  <si>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</si>
  <si>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</si>
  <si>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</si>
  <si>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</si>
  <si>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</si>
  <si>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</si>
  <si>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</si>
  <si>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</si>
  <si>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</si>
  <si>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</si>
  <si>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</si>
  <si>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</si>
  <si>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</si>
  <si>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</si>
  <si>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</si>
  <si>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</si>
  <si>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</si>
  <si>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</si>
  <si>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</si>
  <si>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</si>
  <si>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</si>
  <si>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</si>
  <si>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</si>
  <si>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</si>
  <si>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</si>
  <si>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</si>
  <si>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</si>
  <si>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</si>
  <si>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</si>
  <si>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</si>
  <si>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</si>
  <si>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</si>
  <si>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</si>
  <si>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</si>
  <si>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</si>
  <si>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</si>
  <si>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</si>
  <si>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</si>
  <si>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</si>
  <si>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</si>
  <si>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</si>
  <si>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</si>
  <si>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</si>
  <si>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</si>
  <si>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</si>
  <si>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</si>
  <si>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</si>
  <si>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</si>
  <si>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</si>
  <si>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</si>
  <si>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</si>
  <si>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</si>
  <si>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</si>
  <si>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</si>
  <si>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</si>
  <si>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</si>
  <si>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</si>
  <si>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</si>
  <si>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</si>
  <si>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</si>
  <si>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</si>
  <si>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</si>
  <si>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</si>
  <si>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</si>
  <si>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</si>
  <si>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</si>
  <si>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</si>
  <si>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</si>
  <si>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</si>
  <si>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</si>
  <si>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</si>
  <si>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</si>
  <si>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</si>
  <si>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</si>
  <si>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</si>
  <si>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</si>
  <si>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</si>
  <si>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</si>
  <si>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</si>
  <si>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</si>
  <si>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</si>
  <si>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</si>
  <si>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</si>
  <si>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</si>
  <si>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</si>
  <si>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</si>
  <si>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</si>
  <si>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</si>
  <si>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</si>
  <si>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</si>
  <si>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</si>
  <si>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</si>
  <si>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</si>
  <si>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</si>
  <si>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</si>
  <si>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</si>
  <si>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</si>
  <si>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</si>
  <si>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</si>
  <si>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</si>
  <si>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</si>
  <si>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</si>
  <si>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</si>
  <si>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</si>
  <si>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</si>
  <si>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</si>
  <si>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</si>
  <si>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</si>
  <si>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</si>
  <si>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</si>
  <si>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</si>
  <si>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</si>
  <si>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</si>
  <si>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</si>
  <si>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</si>
  <si>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</si>
  <si>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</si>
  <si>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</si>
  <si>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</si>
  <si>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</si>
  <si>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</si>
  <si>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</si>
  <si>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</si>
  <si>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</si>
  <si>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</si>
  <si>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</si>
  <si>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</si>
  <si>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</si>
  <si>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</si>
  <si>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</si>
  <si>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</si>
  <si>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</si>
  <si>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</si>
  <si>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</si>
  <si>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</si>
  <si>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</si>
  <si>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</si>
  <si>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</si>
  <si>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</si>
  <si>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</si>
  <si>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</si>
  <si>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</si>
  <si>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</si>
  <si>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</si>
  <si>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</si>
  <si>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</si>
  <si>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</si>
  <si>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</si>
  <si>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</si>
  <si>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</si>
  <si>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</si>
  <si>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</si>
  <si>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</si>
  <si>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</si>
  <si>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</si>
  <si>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</si>
  <si>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</si>
  <si>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</si>
  <si>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</si>
  <si>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</si>
  <si>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</si>
  <si>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</si>
  <si>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</si>
  <si>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</si>
  <si>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</si>
  <si>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</si>
  <si>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</si>
  <si>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</si>
  <si>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</si>
  <si>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</si>
  <si>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</si>
  <si>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</si>
  <si>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</si>
  <si>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</si>
  <si>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</si>
  <si>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</si>
  <si>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</si>
  <si>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</si>
  <si>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</si>
  <si>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</si>
  <si>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</si>
  <si>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</si>
  <si>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</si>
  <si>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</si>
  <si>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</si>
  <si>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</si>
  <si>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</si>
  <si>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</si>
  <si>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</si>
  <si>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</si>
  <si>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</si>
  <si>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</si>
  <si>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</si>
  <si>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</si>
  <si>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</si>
  <si>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</si>
  <si>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</si>
  <si>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</si>
  <si>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</si>
  <si>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</si>
  <si>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</si>
  <si>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</si>
  <si>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</si>
  <si>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</si>
  <si>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</si>
  <si>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</si>
  <si>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</si>
  <si>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</si>
  <si>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</si>
  <si>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</si>
  <si>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</si>
  <si>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</si>
  <si>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</si>
  <si>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</si>
  <si>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</si>
  <si>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</si>
  <si>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</si>
  <si>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</si>
  <si>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</si>
  <si>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</si>
  <si>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</si>
  <si>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</si>
  <si>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</si>
  <si>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</si>
  <si>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</si>
  <si>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</si>
  <si>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</si>
  <si>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</si>
  <si>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</si>
  <si>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</si>
  <si>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</si>
  <si>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</si>
  <si>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</si>
  <si>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</si>
  <si>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</si>
  <si>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</si>
  <si>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</si>
  <si>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</si>
  <si>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</si>
  <si>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</si>
  <si>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</si>
  <si>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</si>
  <si>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</si>
  <si>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</si>
  <si>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</si>
  <si>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</si>
  <si>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</si>
  <si>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</si>
  <si>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</si>
  <si>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</si>
  <si>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</si>
  <si>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</si>
  <si>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</si>
  <si>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</si>
  <si>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</si>
  <si>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</si>
  <si>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</si>
  <si>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</si>
  <si>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</si>
  <si>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</si>
  <si>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</si>
  <si>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</si>
  <si>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</si>
  <si>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</si>
  <si>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</si>
  <si>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</si>
  <si>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</si>
  <si>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</si>
  <si>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</si>
  <si>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</si>
  <si>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</si>
  <si>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</si>
  <si>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</si>
  <si>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</si>
  <si>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</si>
  <si>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</si>
  <si>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</si>
  <si>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</si>
  <si>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</si>
  <si>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</si>
  <si>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</si>
  <si>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</si>
  <si>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</si>
  <si>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</si>
  <si>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</si>
  <si>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</si>
  <si>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</si>
  <si>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</si>
  <si>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</si>
  <si>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</si>
  <si>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</si>
  <si>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</si>
  <si>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</si>
  <si>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</si>
  <si>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</si>
  <si>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</si>
  <si>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</si>
  <si>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</si>
  <si>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</si>
  <si>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</si>
  <si>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</si>
  <si>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</si>
  <si>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</si>
  <si>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</si>
  <si>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</si>
  <si>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</si>
  <si>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</si>
  <si>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</si>
  <si>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</si>
  <si>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</si>
  <si>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</si>
  <si>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</si>
  <si>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</si>
  <si>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</si>
  <si>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</si>
  <si>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</si>
  <si>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</si>
  <si>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</si>
  <si>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</si>
  <si>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</si>
  <si>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</si>
  <si>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</si>
  <si>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</si>
  <si>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</si>
  <si>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</si>
  <si>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</si>
  <si>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</si>
  <si>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</si>
  <si>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</si>
  <si>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</si>
  <si>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</si>
  <si>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</si>
  <si>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</si>
  <si>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</si>
  <si>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</si>
  <si>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</si>
  <si>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</si>
  <si>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</si>
  <si>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</si>
  <si>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</si>
  <si>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</si>
  <si>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</si>
  <si>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</si>
  <si>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</si>
  <si>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</si>
  <si>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</si>
  <si>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</si>
  <si>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</si>
  <si>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</si>
  <si>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</si>
  <si>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</si>
  <si>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</si>
  <si>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</si>
  <si>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</si>
  <si>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</si>
  <si>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</si>
  <si>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</si>
  <si>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</si>
  <si>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</si>
  <si>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</si>
  <si>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</si>
  <si>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</si>
  <si>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</si>
  <si>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</si>
  <si>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</si>
  <si>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</si>
  <si>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</si>
  <si>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</si>
  <si>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</si>
  <si>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</si>
  <si>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</si>
  <si>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</si>
  <si>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</si>
  <si>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</si>
  <si>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</si>
  <si>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</si>
  <si>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</si>
  <si>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</si>
  <si>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</si>
  <si>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</si>
  <si>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</si>
  <si>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</si>
  <si>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</si>
  <si>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</si>
  <si>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</si>
  <si>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</si>
  <si>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</si>
  <si>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</si>
  <si>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</si>
  <si>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</si>
  <si>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</si>
  <si>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</si>
  <si>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</si>
  <si>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</si>
  <si>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</si>
  <si>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</si>
  <si>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</si>
  <si>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</si>
  <si>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</si>
  <si>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</si>
  <si>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</si>
  <si>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</si>
  <si>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</si>
  <si>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</si>
  <si>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</si>
  <si>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</si>
  <si>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</si>
  <si>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</si>
  <si>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</si>
  <si>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</si>
  <si>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</si>
  <si>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</si>
  <si>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</si>
  <si>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</si>
  <si>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</si>
  <si>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</si>
  <si>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</si>
  <si>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</si>
  <si>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</si>
  <si>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</si>
  <si>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</si>
  <si>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</si>
  <si>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</si>
  <si>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</si>
  <si>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</si>
  <si>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</si>
  <si>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</si>
  <si>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</si>
  <si>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</si>
  <si>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</si>
  <si>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</si>
  <si>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</si>
  <si>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</si>
  <si>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</si>
  <si>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</si>
  <si>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</si>
  <si>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</si>
  <si>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</si>
  <si>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</si>
  <si>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</si>
  <si>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</si>
  <si>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</si>
  <si>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</si>
  <si>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</si>
  <si>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</si>
  <si>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</si>
  <si>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</si>
  <si>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</si>
  <si>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</si>
  <si>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</si>
  <si>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</si>
  <si>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</si>
  <si>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</si>
  <si>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</si>
  <si>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</si>
  <si>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</si>
  <si>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</si>
  <si>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</si>
  <si>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</si>
  <si>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</si>
  <si>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</si>
  <si>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</si>
  <si>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</si>
  <si>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</si>
  <si>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</si>
  <si>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</si>
  <si>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</si>
  <si>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</si>
  <si>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</si>
  <si>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</si>
  <si>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</si>
  <si>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</si>
  <si>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</si>
  <si>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</si>
  <si>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</si>
  <si>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</si>
  <si>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</si>
  <si>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</si>
  <si>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</si>
  <si>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</si>
  <si>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</si>
  <si>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</si>
  <si>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</si>
  <si>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</si>
  <si>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</si>
  <si>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</si>
  <si>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</si>
  <si>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</si>
  <si>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</si>
  <si>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</si>
  <si>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</si>
  <si>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</si>
  <si>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</si>
  <si>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</si>
  <si>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</si>
  <si>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</si>
  <si>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</si>
  <si>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</si>
  <si>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</si>
  <si>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</si>
  <si>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</si>
  <si>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</si>
  <si>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</si>
  <si>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</si>
  <si>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</si>
  <si>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</si>
  <si>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</si>
  <si>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</si>
  <si>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</si>
  <si>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</si>
  <si>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</si>
  <si>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</si>
  <si>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</si>
  <si>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</si>
  <si>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</si>
  <si>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</si>
  <si>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</si>
  <si>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</si>
  <si>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</si>
  <si>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</si>
  <si>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</si>
  <si>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</si>
  <si>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</si>
  <si>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</si>
  <si>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</si>
  <si>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</si>
  <si>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</si>
  <si>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</si>
  <si>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</si>
  <si>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</si>
  <si>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</si>
  <si>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</si>
  <si>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</si>
  <si>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</si>
  <si>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</si>
  <si>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</si>
  <si>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</si>
  <si>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</si>
  <si>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</si>
  <si>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</si>
  <si>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</si>
  <si>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</si>
  <si>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</si>
  <si>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</si>
  <si>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</si>
  <si>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</si>
  <si>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</si>
  <si>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</si>
  <si>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</si>
  <si>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</si>
  <si>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</si>
  <si>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</si>
  <si>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</si>
  <si>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</si>
  <si>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</si>
  <si>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</si>
  <si>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</si>
  <si>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</si>
  <si>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</si>
  <si>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</si>
  <si>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</si>
  <si>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</si>
  <si>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</si>
  <si>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</si>
  <si>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</si>
  <si>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</si>
  <si>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</si>
  <si>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</si>
  <si>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</si>
  <si>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</si>
  <si>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</si>
  <si>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</si>
  <si>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</si>
  <si>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</si>
  <si>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</si>
  <si>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</si>
  <si>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</si>
  <si>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</si>
  <si>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</si>
  <si>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</si>
  <si>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</si>
  <si>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</si>
  <si>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</si>
  <si>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</si>
  <si>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</si>
  <si>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</si>
  <si>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</si>
  <si>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</si>
  <si>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</si>
  <si>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</si>
  <si>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</si>
  <si>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</si>
  <si>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</si>
  <si>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</si>
  <si>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</si>
  <si>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</si>
  <si>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</si>
  <si>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</si>
  <si>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</si>
  <si>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</si>
  <si>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</si>
  <si>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</si>
  <si>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</si>
  <si>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</si>
  <si>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</si>
  <si>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</si>
  <si>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</si>
  <si>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</si>
  <si>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</si>
  <si>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</si>
  <si>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</si>
  <si>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</si>
  <si>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</si>
  <si>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</si>
  <si>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</si>
  <si>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</si>
  <si>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</si>
  <si>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</si>
  <si>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</si>
  <si>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</si>
  <si>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</si>
  <si>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</si>
  <si>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</si>
  <si>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</si>
  <si>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</si>
  <si>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</si>
  <si>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</si>
  <si>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</si>
  <si>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</si>
  <si>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</si>
  <si>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</si>
  <si>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</si>
  <si>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</si>
  <si>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</si>
  <si>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</si>
  <si>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</si>
  <si>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</si>
  <si>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</si>
  <si>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</si>
  <si>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</si>
  <si>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</si>
  <si>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</si>
  <si>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</si>
  <si>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</si>
  <si>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</si>
  <si>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</si>
  <si>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</si>
  <si>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</si>
  <si>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</si>
  <si>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</si>
  <si>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</si>
  <si>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</si>
  <si>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</si>
  <si>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</si>
  <si>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</si>
  <si>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</si>
  <si>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</si>
  <si>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</si>
  <si>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</si>
  <si>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</si>
  <si>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</si>
  <si>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</si>
  <si>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</si>
  <si>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</si>
  <si>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</si>
  <si>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</si>
  <si>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</si>
  <si>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</si>
  <si>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</si>
  <si>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</si>
  <si>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</si>
  <si>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</si>
  <si>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</si>
  <si>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</si>
  <si>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</si>
  <si>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</si>
  <si>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</si>
  <si>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</si>
  <si>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</si>
  <si>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</si>
  <si>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</si>
  <si>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</si>
  <si>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</si>
  <si>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</si>
  <si>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</si>
  <si>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</si>
  <si>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</si>
  <si>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</si>
  <si>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</si>
  <si>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</si>
  <si>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</si>
  <si>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</si>
  <si>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</si>
  <si>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</si>
  <si>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</si>
  <si>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</si>
  <si>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</si>
  <si>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</si>
  <si>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</si>
  <si>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</si>
  <si>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</si>
  <si>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</si>
  <si>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</si>
  <si>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</si>
  <si>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</si>
  <si>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</si>
  <si>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</si>
  <si>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</si>
  <si>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</si>
  <si>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</si>
  <si>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</si>
  <si>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</si>
  <si>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</si>
  <si>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</si>
  <si>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</si>
  <si>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</si>
  <si>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</si>
  <si>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</si>
  <si>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</si>
  <si>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</si>
  <si>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</si>
  <si>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</si>
  <si>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</si>
  <si>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</si>
  <si>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</si>
  <si>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</si>
  <si>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</si>
  <si>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</si>
  <si>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</si>
  <si>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</si>
  <si>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</si>
  <si>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</si>
  <si>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</si>
  <si>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</si>
  <si>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</si>
  <si>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</si>
  <si>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</si>
  <si>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</si>
  <si>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</si>
  <si>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</si>
  <si>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</si>
  <si>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</si>
  <si>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</si>
  <si>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</si>
  <si>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</si>
  <si>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</si>
  <si>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</si>
  <si>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</si>
  <si>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</si>
  <si>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</si>
  <si>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</si>
  <si>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</si>
  <si>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</si>
  <si>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</si>
  <si>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</si>
  <si>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</si>
  <si>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</si>
  <si>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</si>
  <si>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</si>
  <si>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</si>
  <si>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</si>
  <si>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</si>
  <si>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</si>
  <si>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</si>
  <si>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</si>
  <si>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</si>
  <si>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</si>
  <si>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</si>
  <si>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</si>
  <si>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</si>
  <si>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</si>
  <si>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</si>
  <si>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</si>
  <si>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</si>
  <si>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</si>
  <si>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</si>
  <si>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</si>
  <si>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</si>
  <si>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</si>
  <si>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</si>
  <si>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</si>
  <si>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</si>
  <si>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</si>
  <si>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</si>
  <si>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</si>
  <si>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</si>
  <si>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</si>
  <si>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</si>
  <si>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</si>
  <si>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</si>
  <si>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</si>
  <si>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</si>
  <si>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</si>
  <si>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</si>
  <si>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</si>
  <si>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</si>
  <si>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</si>
  <si>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</si>
  <si>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</si>
  <si>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</si>
  <si>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</si>
  <si>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</si>
  <si>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</si>
  <si>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</si>
  <si>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</si>
  <si>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</si>
  <si>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</si>
  <si>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</si>
  <si>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</si>
  <si>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</si>
  <si>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</si>
  <si>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</si>
  <si>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</si>
  <si>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</si>
  <si>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</si>
  <si>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</si>
  <si>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</si>
  <si>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</si>
  <si>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</si>
  <si>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</si>
  <si>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</si>
  <si>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</si>
  <si>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</si>
  <si>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</si>
  <si>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</si>
  <si>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</si>
  <si>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</si>
  <si>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</si>
  <si>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</si>
  <si>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</si>
  <si>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</si>
  <si>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</si>
  <si>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</si>
  <si>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</si>
  <si>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</si>
  <si>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</si>
  <si>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</si>
  <si>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</si>
  <si>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</si>
  <si>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</si>
  <si>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</si>
  <si>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</si>
  <si>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</si>
  <si>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</si>
  <si>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</si>
  <si>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</si>
  <si>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</si>
  <si>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</si>
  <si>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</si>
  <si>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</si>
  <si>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</si>
  <si>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</si>
  <si>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</si>
  <si>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</si>
  <si>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</si>
  <si>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</si>
  <si>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</si>
  <si>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</si>
  <si>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</si>
  <si>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</si>
  <si>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</si>
  <si>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</si>
  <si>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</si>
  <si>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</si>
  <si>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</si>
  <si>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</si>
  <si>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</si>
  <si>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</si>
  <si>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</si>
  <si>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</si>
  <si>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</si>
  <si>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</si>
  <si>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</si>
  <si>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</si>
  <si>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</si>
  <si>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</si>
  <si>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</si>
  <si>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</si>
  <si>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</si>
  <si>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</si>
  <si>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</si>
  <si>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</si>
  <si>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</si>
  <si>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</si>
  <si>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</si>
  <si>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</si>
  <si>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</si>
  <si>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</si>
  <si>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</si>
  <si>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</si>
  <si>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</si>
  <si>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</si>
  <si>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</si>
  <si>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</si>
  <si>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</si>
  <si>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</si>
  <si>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</si>
  <si>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</si>
  <si>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</si>
  <si>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</si>
  <si>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</si>
  <si>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</si>
  <si>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</si>
  <si>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</si>
  <si>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</si>
  <si>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</si>
  <si>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</si>
  <si>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</si>
  <si>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</si>
  <si>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</si>
  <si>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</si>
  <si>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</si>
  <si>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</si>
  <si>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</si>
  <si>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</si>
  <si>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</si>
  <si>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</si>
  <si>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</si>
  <si>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</si>
  <si>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</si>
  <si>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</si>
  <si>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</si>
  <si>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</si>
  <si>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</si>
  <si>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</si>
  <si>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</si>
  <si>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</si>
  <si>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</si>
  <si>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</si>
  <si>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</si>
  <si>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</si>
  <si>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</si>
  <si>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</si>
  <si>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</si>
  <si>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</si>
  <si>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</si>
  <si>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</si>
  <si>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</si>
  <si>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</si>
  <si>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</si>
  <si>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</si>
  <si>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</si>
  <si>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</si>
  <si>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</si>
  <si>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</si>
  <si>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</si>
  <si>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</si>
  <si>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</si>
  <si>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</si>
  <si>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</si>
  <si>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</si>
  <si>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</si>
  <si>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</si>
  <si>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</si>
  <si>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</si>
  <si>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</si>
  <si>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</si>
  <si>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</si>
  <si>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</si>
  <si>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</si>
  <si>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</si>
  <si>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</si>
  <si>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</si>
  <si>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</si>
  <si>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</si>
  <si>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</si>
  <si>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</si>
  <si>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</si>
  <si>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</si>
  <si>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</si>
  <si>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</si>
  <si>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</si>
  <si>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</si>
  <si>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</si>
  <si>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</si>
  <si>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</si>
  <si>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</si>
  <si>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</si>
  <si>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</si>
  <si>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</si>
  <si>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</si>
  <si>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</si>
  <si>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</si>
  <si>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</si>
  <si>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</si>
  <si>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</si>
  <si>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</si>
  <si>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</si>
  <si>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</si>
  <si>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</si>
  <si>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</si>
  <si>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</si>
  <si>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</si>
  <si>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</si>
  <si>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</si>
  <si>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</si>
  <si>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</si>
  <si>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</si>
  <si>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</si>
  <si>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</si>
  <si>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</si>
  <si>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</si>
  <si>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</si>
  <si>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</si>
  <si>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</si>
  <si>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</si>
  <si>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</si>
  <si>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</si>
  <si>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</si>
  <si>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</si>
  <si>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</si>
  <si>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</si>
  <si>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</si>
  <si>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</si>
  <si>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</si>
  <si>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</si>
  <si>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</si>
  <si>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</si>
  <si>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</si>
  <si>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</si>
  <si>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</si>
  <si>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</si>
  <si>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</si>
  <si>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</si>
  <si>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</si>
  <si>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</si>
  <si>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</si>
  <si>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</si>
  <si>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</si>
  <si>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</si>
  <si>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</si>
  <si>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</si>
  <si>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</si>
  <si>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</si>
  <si>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</si>
  <si>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</si>
  <si>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</si>
  <si>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</si>
  <si>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</si>
  <si>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</si>
  <si>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</si>
  <si>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</si>
  <si>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</si>
  <si>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</si>
  <si>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</si>
  <si>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</si>
  <si>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</si>
  <si>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</si>
  <si>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</si>
  <si>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</si>
  <si>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</si>
  <si>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</si>
  <si>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</si>
  <si>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</si>
  <si>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</si>
  <si>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</si>
  <si>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</si>
  <si>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</si>
  <si>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</si>
  <si>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</si>
  <si>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</si>
  <si>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</si>
  <si>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</si>
  <si>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</si>
  <si>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</si>
  <si>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</si>
  <si>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</si>
  <si>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</si>
  <si>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</si>
  <si>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</si>
  <si>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</si>
  <si>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</si>
  <si>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</si>
  <si>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</si>
  <si>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</si>
  <si>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</si>
  <si>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</si>
  <si>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</si>
  <si>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</si>
  <si>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</si>
  <si>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</si>
  <si>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</si>
  <si>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</si>
  <si>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</si>
  <si>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</si>
  <si>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</si>
  <si>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</si>
  <si>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</si>
  <si>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</si>
  <si>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</si>
  <si>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</si>
  <si>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</si>
  <si>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</si>
  <si>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</si>
  <si>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</si>
  <si>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</si>
  <si>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</si>
  <si>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</si>
  <si>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</si>
  <si>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</si>
  <si>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</si>
  <si>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</si>
  <si>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</si>
  <si>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</si>
  <si>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</si>
  <si>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</si>
  <si>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</si>
  <si>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</si>
  <si>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</si>
  <si>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</si>
  <si>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</si>
  <si>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</si>
  <si>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</si>
  <si>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</si>
  <si>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</si>
  <si>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</si>
  <si>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</si>
  <si>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</si>
  <si>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</si>
  <si>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</si>
  <si>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</si>
  <si>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</si>
  <si>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</si>
  <si>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</si>
  <si>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</si>
  <si>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</si>
  <si>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</si>
  <si>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</si>
  <si>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</si>
  <si>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</si>
  <si>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</si>
  <si>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</si>
  <si>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</si>
  <si>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</si>
  <si>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</si>
  <si>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</si>
  <si>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</si>
  <si>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</si>
  <si>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</si>
  <si>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</si>
  <si>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</si>
  <si>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</si>
  <si>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</si>
  <si>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</si>
  <si>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</si>
  <si>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</si>
  <si>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</si>
  <si>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</si>
  <si>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</si>
  <si>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</si>
  <si>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</si>
  <si>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</si>
  <si>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</si>
  <si>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</si>
  <si>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</si>
  <si>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</si>
  <si>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</si>
  <si>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</si>
  <si>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</si>
  <si>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</si>
  <si>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</si>
  <si>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</si>
  <si>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</si>
  <si>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</si>
  <si>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</si>
  <si>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</si>
  <si>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</si>
  <si>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</si>
  <si>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</si>
  <si>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</si>
  <si>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</si>
  <si>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</si>
  <si>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</si>
  <si>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</si>
  <si>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</si>
  <si>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</si>
  <si>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</si>
  <si>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</si>
  <si>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</si>
  <si>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</si>
  <si>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</si>
  <si>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</si>
  <si>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</si>
  <si>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</si>
  <si>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</si>
  <si>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</si>
  <si>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</si>
  <si>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</si>
  <si>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</si>
  <si>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</si>
  <si>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</si>
  <si>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</si>
  <si>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</si>
  <si>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</si>
  <si>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</si>
  <si>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</si>
  <si>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</si>
  <si>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</si>
  <si>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</si>
  <si>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</si>
  <si>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</si>
  <si>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</si>
  <si>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</si>
  <si>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</si>
  <si>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</si>
  <si>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</si>
  <si>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</si>
  <si>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</si>
  <si>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</si>
  <si>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</si>
  <si>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</si>
  <si>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</si>
  <si>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</si>
  <si>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</si>
  <si>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</si>
  <si>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</si>
  <si>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</si>
  <si>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</si>
  <si>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</si>
  <si>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</si>
  <si>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</si>
  <si>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</si>
  <si>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</si>
  <si>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</si>
  <si>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</si>
  <si>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</si>
  <si>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</si>
  <si>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</si>
  <si>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</si>
  <si>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</si>
  <si>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</si>
  <si>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</si>
  <si>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</si>
  <si>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</si>
  <si>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</si>
  <si>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</si>
  <si>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</si>
  <si>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</si>
  <si>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</si>
  <si>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</si>
  <si>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</si>
  <si>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</si>
  <si>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</si>
  <si>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</si>
  <si>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</si>
  <si>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</si>
  <si>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</si>
  <si>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</si>
  <si>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</si>
  <si>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</si>
  <si>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</si>
  <si>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</si>
  <si>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</si>
  <si>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</si>
  <si>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</si>
  <si>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</si>
  <si>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</si>
  <si>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</si>
  <si>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</si>
  <si>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</si>
  <si>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</si>
  <si>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</si>
  <si>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</si>
  <si>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</si>
  <si>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</si>
  <si>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</si>
  <si>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</si>
  <si>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</si>
  <si>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</si>
  <si>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</si>
  <si>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</si>
  <si>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</si>
  <si>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</si>
  <si>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</si>
  <si>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</si>
  <si>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</si>
  <si>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</si>
  <si>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</si>
  <si>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</si>
  <si>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</si>
  <si>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</si>
  <si>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</si>
  <si>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</si>
  <si>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</si>
  <si>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</si>
  <si>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</si>
  <si>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</si>
  <si>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</si>
  <si>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</si>
  <si>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</si>
  <si>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</si>
  <si>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</si>
  <si>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</si>
  <si>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</si>
  <si>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</si>
  <si>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</si>
  <si>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</si>
  <si>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</si>
  <si>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</si>
  <si>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</si>
  <si>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</si>
  <si>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</si>
  <si>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</si>
  <si>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</si>
  <si>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</si>
  <si>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</si>
  <si>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</si>
  <si>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</si>
  <si>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</si>
  <si>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</si>
  <si>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</si>
  <si>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</si>
  <si>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</si>
  <si>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</si>
  <si>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</si>
  <si>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</si>
  <si>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</si>
  <si>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</si>
  <si>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</si>
  <si>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</si>
  <si>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</si>
  <si>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</si>
  <si>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</si>
  <si>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</si>
  <si>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</si>
  <si>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</si>
  <si>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</si>
  <si>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</si>
  <si>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</si>
  <si>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</si>
  <si>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</si>
  <si>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</si>
  <si>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</si>
  <si>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</si>
  <si>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</si>
  <si>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</si>
  <si>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</si>
  <si>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</si>
  <si>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</si>
  <si>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</si>
  <si>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</si>
  <si>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</si>
  <si>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</si>
  <si>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</si>
  <si>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</si>
  <si>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</si>
  <si>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</si>
  <si>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</si>
  <si>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</si>
  <si>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</si>
  <si>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</si>
  <si>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</si>
  <si>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</si>
  <si>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</si>
  <si>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</si>
  <si>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</si>
  <si>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</si>
  <si>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</si>
  <si>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</si>
  <si>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</si>
  <si>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</si>
  <si>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</si>
  <si>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</si>
  <si>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</si>
  <si>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</si>
  <si>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</si>
  <si>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</si>
  <si>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</si>
  <si>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</si>
  <si>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</si>
  <si>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</si>
  <si>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</si>
  <si>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</si>
  <si>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</si>
  <si>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</si>
  <si>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</si>
  <si>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</si>
  <si>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</si>
  <si>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</si>
  <si>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</si>
  <si>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</si>
  <si>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</si>
  <si>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</si>
  <si>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</si>
  <si>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</si>
  <si>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</si>
  <si>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</si>
  <si>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</si>
  <si>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</si>
  <si>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</si>
  <si>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</si>
  <si>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</si>
  <si>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</si>
  <si>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</si>
  <si>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</si>
  <si>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</si>
  <si>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</si>
  <si>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</si>
  <si>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</si>
  <si>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</si>
  <si>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</si>
  <si>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</si>
  <si>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</si>
  <si>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</si>
  <si>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</si>
  <si>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</si>
  <si>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</si>
  <si>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</si>
  <si>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</si>
  <si>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</si>
  <si>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</si>
  <si>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</si>
  <si>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</si>
  <si>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</si>
  <si>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</si>
  <si>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</si>
  <si>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</si>
  <si>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</si>
  <si>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</si>
  <si>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</si>
  <si>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</si>
  <si>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</si>
  <si>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</si>
  <si>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</si>
  <si>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</si>
  <si>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</si>
  <si>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</si>
  <si>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</si>
  <si>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</si>
  <si>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</si>
  <si>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</si>
  <si>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</si>
  <si>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</si>
  <si>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</si>
  <si>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</si>
  <si>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</si>
  <si>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</si>
  <si>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</si>
  <si>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</si>
  <si>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</si>
  <si>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</si>
  <si>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</si>
  <si>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</si>
  <si>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</si>
  <si>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</si>
  <si>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</si>
  <si>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</si>
  <si>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</si>
  <si>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</si>
  <si>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</si>
  <si>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</si>
  <si>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</si>
  <si>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</si>
  <si>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</si>
  <si>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</si>
  <si>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</si>
  <si>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</si>
  <si>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</si>
  <si>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</si>
  <si>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</si>
  <si>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</si>
  <si>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</si>
  <si>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</si>
  <si>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</si>
  <si>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</si>
  <si>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</si>
  <si>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</si>
  <si>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</si>
  <si>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</si>
  <si>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</si>
  <si>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</si>
  <si>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</si>
  <si>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</si>
  <si>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</si>
  <si>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</si>
  <si>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</si>
  <si>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</si>
  <si>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</si>
  <si>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</si>
  <si>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</si>
  <si>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</si>
  <si>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</si>
  <si>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</si>
  <si>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</si>
  <si>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</si>
  <si>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</si>
  <si>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</si>
  <si>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</si>
  <si>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</si>
  <si>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</si>
  <si>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</si>
  <si>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</si>
  <si>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</si>
  <si>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</si>
  <si>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</si>
  <si>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</si>
  <si>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</si>
  <si>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</si>
  <si>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</si>
  <si>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</si>
  <si>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</si>
  <si>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</si>
  <si>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</si>
  <si>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</si>
  <si>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</si>
  <si>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</si>
  <si>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</si>
  <si>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</si>
  <si>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</si>
  <si>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</si>
  <si>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</si>
  <si>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</si>
  <si>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</si>
  <si>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</si>
  <si>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</si>
  <si>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</si>
  <si>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</si>
  <si>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</si>
  <si>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</si>
  <si>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</si>
  <si>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</si>
  <si>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</si>
  <si>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</si>
  <si>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</si>
  <si>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</si>
  <si>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</si>
  <si>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</si>
  <si>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</si>
  <si>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</si>
  <si>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</si>
  <si>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</si>
  <si>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</si>
  <si>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</si>
  <si>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</si>
  <si>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</si>
  <si>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</si>
  <si>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</si>
  <si>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</si>
  <si>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</si>
  <si>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</si>
  <si>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</si>
  <si>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</si>
  <si>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</si>
  <si>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</si>
  <si>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</si>
  <si>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</si>
  <si>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</si>
  <si>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</si>
  <si>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</si>
  <si>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</si>
  <si>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</si>
  <si>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</si>
  <si>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</si>
  <si>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</si>
  <si>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</si>
  <si>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</si>
  <si>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</si>
  <si>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</si>
  <si>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</si>
  <si>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</si>
  <si>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</si>
  <si>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</si>
  <si>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</si>
  <si>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</si>
  <si>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</si>
  <si>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</si>
  <si>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</si>
  <si>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</si>
  <si>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</si>
  <si>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</si>
  <si>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</si>
  <si>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</si>
  <si>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</si>
  <si>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</si>
  <si>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</si>
  <si>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</si>
  <si>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</si>
  <si>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</si>
  <si>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</si>
  <si>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</si>
  <si>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</si>
  <si>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</si>
  <si>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</si>
  <si>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</si>
  <si>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</si>
  <si>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</si>
  <si>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</si>
  <si>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</si>
  <si>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</si>
  <si>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</si>
  <si>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</si>
  <si>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</si>
  <si>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</si>
  <si>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</si>
  <si>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</si>
  <si>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</si>
  <si>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</si>
  <si>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</si>
  <si>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</si>
  <si>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</si>
  <si>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</si>
  <si>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</si>
  <si>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</si>
  <si>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</si>
  <si>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</si>
  <si>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</si>
  <si>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</si>
  <si>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</si>
  <si>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</si>
  <si>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</si>
  <si>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</si>
  <si>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</si>
  <si>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</si>
  <si>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</si>
  <si>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</si>
  <si>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</si>
  <si>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</si>
  <si>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</si>
  <si>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</si>
  <si>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</si>
  <si>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</si>
  <si>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</si>
  <si>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</si>
  <si>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</si>
  <si>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</si>
  <si>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</si>
  <si>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</si>
  <si>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</si>
  <si>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</si>
  <si>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</si>
  <si>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</si>
  <si>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</si>
  <si>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</si>
  <si>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</si>
  <si>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</si>
  <si>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</si>
  <si>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</si>
  <si>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</si>
  <si>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</si>
  <si>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</si>
  <si>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</si>
  <si>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</si>
  <si>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</si>
  <si>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</si>
  <si>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</si>
  <si>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</si>
  <si>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</si>
  <si>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</si>
  <si>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</si>
  <si>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</si>
  <si>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</si>
  <si>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</si>
  <si>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</si>
  <si>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</si>
  <si>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</si>
  <si>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</si>
  <si>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</si>
  <si>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</si>
  <si>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</si>
  <si>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</si>
  <si>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</si>
  <si>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</si>
  <si>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</si>
  <si>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</si>
  <si>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</si>
  <si>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</si>
  <si>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</si>
  <si>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</si>
  <si>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</si>
  <si>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</si>
  <si>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</si>
  <si>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</si>
  <si>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</si>
  <si>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</si>
  <si>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</si>
  <si>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</si>
  <si>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</si>
  <si>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</si>
  <si>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</si>
  <si>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</si>
  <si>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</si>
  <si>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</si>
  <si>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</si>
  <si>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</si>
  <si>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</si>
  <si>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</si>
  <si>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</si>
  <si>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</si>
  <si>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</si>
  <si>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</si>
  <si>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</si>
  <si>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</si>
  <si>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</si>
  <si>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</si>
  <si>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</si>
  <si>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</si>
  <si>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</si>
  <si>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</si>
  <si>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</si>
  <si>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</si>
  <si>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</si>
  <si>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</si>
  <si>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</si>
  <si>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</si>
  <si>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</si>
  <si>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</si>
  <si>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</si>
  <si>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</si>
  <si>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</si>
  <si>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</si>
  <si>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</si>
  <si>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</si>
  <si>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</si>
  <si>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</si>
  <si>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</si>
  <si>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</si>
  <si>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</si>
  <si>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</si>
  <si>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</si>
  <si>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</si>
  <si>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</si>
  <si>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</si>
  <si>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</si>
  <si>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</si>
  <si>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</si>
  <si>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</si>
  <si>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</si>
  <si>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</si>
  <si>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</si>
  <si>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</si>
  <si>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</si>
  <si>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</si>
  <si>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</si>
  <si>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</si>
  <si>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</si>
  <si>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</si>
  <si>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</si>
  <si>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</si>
  <si>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</si>
  <si>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</si>
  <si>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</si>
  <si>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</si>
  <si>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</si>
  <si>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</si>
  <si>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</si>
  <si>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</si>
  <si>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</si>
  <si>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</si>
  <si>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</si>
  <si>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</si>
  <si>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</si>
  <si>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</si>
  <si>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</si>
  <si>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</si>
  <si>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</si>
  <si>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</si>
  <si>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</si>
  <si>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</si>
  <si>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</si>
  <si>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</si>
  <si>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</si>
  <si>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</si>
  <si>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</si>
  <si>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</si>
  <si>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</si>
  <si>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</si>
  <si>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</si>
  <si>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</si>
  <si>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</si>
  <si>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</si>
  <si>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</si>
  <si>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</si>
  <si>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</si>
  <si>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</si>
  <si>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</si>
  <si>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</si>
  <si>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</si>
  <si>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</si>
  <si>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</si>
  <si>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</si>
  <si>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</si>
  <si>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</si>
  <si>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</si>
  <si>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</si>
  <si>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</si>
  <si>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</si>
  <si>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</si>
  <si>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</si>
  <si>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</si>
  <si>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</si>
  <si>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</si>
  <si>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</si>
  <si>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</si>
  <si>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</si>
  <si>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</si>
  <si>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</si>
  <si>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</si>
  <si>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</si>
  <si>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</si>
  <si>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</si>
  <si>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</si>
  <si>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</si>
  <si>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</si>
  <si>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</si>
  <si>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</si>
  <si>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</si>
  <si>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</si>
  <si>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</si>
  <si>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</si>
  <si>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</si>
  <si>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</si>
  <si>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</si>
  <si>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</si>
  <si>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</si>
  <si>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</si>
  <si>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</si>
  <si>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</si>
  <si>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</si>
  <si>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</si>
  <si>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</si>
  <si>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</si>
  <si>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</si>
  <si>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</si>
  <si>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</si>
  <si>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</si>
  <si>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</si>
  <si>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</si>
  <si>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</si>
  <si>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</si>
  <si>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</si>
  <si>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</si>
  <si>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</si>
  <si>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</si>
  <si>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</si>
  <si>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</si>
  <si>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</si>
  <si>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</si>
  <si>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</si>
  <si>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</si>
  <si>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</si>
  <si>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</si>
  <si>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</si>
  <si>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</si>
  <si>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</si>
  <si>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</si>
  <si>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</si>
  <si>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</si>
  <si>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</si>
  <si>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</si>
  <si>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</si>
  <si>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</si>
  <si>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</si>
  <si>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</si>
  <si>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</si>
  <si>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</si>
  <si>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</si>
  <si>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</si>
  <si>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</si>
  <si>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</si>
  <si>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</si>
  <si>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</si>
  <si>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</si>
  <si>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</si>
  <si>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</si>
  <si>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</si>
  <si>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</si>
  <si>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</si>
  <si>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</si>
  <si>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</si>
  <si>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</si>
  <si>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</si>
  <si>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</si>
  <si>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</si>
  <si>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</si>
  <si>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</si>
  <si>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</si>
  <si>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</si>
  <si>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</si>
  <si>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</si>
  <si>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</si>
  <si>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</si>
  <si>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</si>
  <si>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</si>
  <si>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</si>
  <si>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</si>
  <si>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</si>
  <si>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</si>
  <si>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</si>
  <si>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</si>
  <si>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</si>
  <si>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</si>
  <si>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</si>
  <si>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</si>
  <si>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</si>
  <si>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</si>
  <si>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</si>
  <si>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</si>
  <si>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</si>
  <si>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</si>
  <si>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</si>
  <si>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</si>
  <si>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</si>
  <si>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</si>
  <si>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</si>
  <si>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</si>
  <si>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</si>
  <si>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</si>
  <si>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</si>
  <si>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</si>
  <si>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</si>
  <si>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</si>
  <si>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</si>
  <si>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</si>
  <si>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</si>
  <si>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</si>
  <si>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</si>
  <si>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</si>
  <si>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</si>
  <si>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</si>
  <si>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</si>
  <si>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</si>
  <si>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</si>
  <si>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</si>
  <si>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</si>
  <si>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</si>
  <si>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</si>
  <si>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</si>
  <si>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</si>
  <si>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</si>
  <si>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</si>
  <si>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</si>
  <si>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</si>
  <si>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</si>
  <si>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</si>
  <si>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</si>
  <si>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</si>
  <si>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</si>
  <si>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</si>
  <si>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</si>
  <si>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</si>
  <si>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</si>
  <si>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</si>
  <si>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</si>
  <si>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</si>
  <si>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</si>
  <si>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</si>
  <si>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</si>
  <si>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</si>
  <si>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</si>
  <si>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</si>
  <si>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</si>
  <si>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</si>
  <si>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</si>
  <si>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</si>
  <si>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</si>
  <si>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</si>
  <si>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</si>
  <si>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</si>
  <si>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</si>
  <si>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</si>
  <si>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</si>
  <si>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</si>
  <si>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</si>
  <si>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</si>
  <si>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</si>
  <si>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</si>
  <si>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</si>
  <si>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</si>
  <si>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</si>
  <si>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</si>
  <si>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</si>
  <si>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</si>
  <si>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</si>
  <si>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</si>
  <si>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</si>
  <si>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</si>
  <si>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</si>
  <si>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</si>
  <si>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</si>
  <si>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</si>
  <si>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</si>
  <si>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</si>
  <si>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</si>
  <si>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</si>
  <si>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</si>
  <si>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</si>
  <si>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</si>
  <si>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</si>
  <si>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</si>
  <si>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</si>
  <si>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</si>
  <si>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</si>
  <si>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</si>
  <si>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</si>
  <si>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</si>
  <si>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</si>
  <si>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</si>
  <si>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</si>
  <si>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</si>
  <si>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</si>
  <si>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</si>
  <si>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</si>
  <si>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</si>
  <si>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</si>
  <si>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</si>
  <si>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</si>
  <si>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</si>
  <si>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</si>
  <si>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</si>
  <si>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</si>
  <si>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</si>
  <si>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</si>
  <si>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</si>
  <si>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</si>
  <si>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</si>
  <si>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</si>
  <si>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</si>
  <si>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</si>
  <si>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</si>
  <si>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</si>
  <si>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</si>
  <si>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</si>
  <si>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</si>
  <si>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</si>
  <si>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</si>
  <si>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</si>
  <si>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</si>
  <si>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</si>
  <si>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</si>
  <si>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</si>
  <si>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</si>
  <si>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</si>
  <si>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</si>
  <si>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</si>
  <si>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</si>
  <si>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</si>
  <si>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</si>
  <si>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</si>
  <si>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</si>
  <si>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</si>
  <si>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</si>
  <si>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</si>
  <si>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</si>
  <si>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</si>
  <si>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</si>
  <si>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</si>
  <si>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</si>
  <si>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</si>
  <si>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</si>
  <si>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</si>
  <si>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</si>
  <si>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</si>
  <si>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</si>
  <si>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</si>
  <si>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</si>
  <si>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</si>
  <si>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</si>
  <si>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</si>
  <si>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</si>
  <si>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</si>
  <si>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</si>
  <si>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</si>
  <si>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</si>
  <si>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</si>
  <si>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</si>
  <si>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</si>
  <si>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</si>
  <si>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</si>
  <si>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</si>
  <si>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</si>
  <si>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</si>
  <si>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</si>
  <si>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</si>
  <si>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</si>
  <si>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</si>
  <si>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</si>
  <si>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</si>
  <si>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</si>
  <si>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</si>
  <si>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</si>
  <si>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</si>
  <si>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</si>
  <si>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</si>
  <si>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</si>
  <si>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</si>
  <si>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</si>
  <si>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</si>
  <si>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</si>
  <si>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</si>
  <si>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</si>
  <si>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</si>
  <si>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</si>
  <si>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</si>
  <si>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</si>
  <si>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</si>
  <si>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</si>
  <si>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</si>
  <si>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</si>
  <si>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</si>
  <si>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</si>
  <si>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</si>
  <si>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</si>
  <si>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</si>
  <si>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</si>
  <si>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</si>
  <si>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</si>
  <si>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</si>
  <si>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</si>
  <si>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</si>
  <si>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</si>
  <si>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</si>
  <si>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</si>
  <si>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</si>
  <si>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</si>
  <si>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</si>
  <si>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</si>
  <si>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</si>
  <si>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</si>
  <si>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</si>
  <si>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</si>
  <si>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</si>
  <si>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</si>
  <si>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</si>
  <si>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</si>
  <si>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</si>
  <si>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</si>
  <si>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</si>
  <si>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</si>
  <si>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</si>
  <si>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</si>
  <si>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</si>
  <si>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</si>
  <si>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</si>
  <si>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</si>
  <si>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</si>
  <si>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</si>
  <si>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</si>
  <si>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</si>
  <si>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</si>
  <si>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</si>
  <si>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</si>
  <si>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</si>
  <si>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</si>
  <si>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</si>
  <si>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</si>
  <si>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</si>
  <si>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</si>
  <si>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</si>
  <si>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</si>
  <si>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</si>
  <si>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</si>
  <si>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</si>
  <si>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</si>
  <si>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</si>
  <si>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</si>
  <si>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</si>
  <si>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</si>
  <si>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</si>
  <si>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</si>
  <si>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</si>
  <si>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</si>
  <si>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</si>
  <si>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</si>
  <si>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</si>
  <si>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</si>
  <si>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</si>
  <si>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</si>
  <si>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</si>
  <si>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</si>
  <si>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</si>
  <si>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</si>
  <si>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</si>
  <si>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</si>
  <si>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</si>
  <si>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</si>
  <si>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</si>
  <si>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</si>
  <si>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</si>
  <si>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</si>
  <si>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</si>
  <si>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</si>
  <si>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</si>
  <si>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</si>
  <si>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</si>
  <si>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</si>
  <si>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</si>
  <si>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</si>
  <si>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</si>
  <si>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</si>
  <si>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</si>
  <si>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</si>
  <si>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</si>
  <si>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</si>
  <si>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</si>
  <si>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</si>
  <si>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</si>
  <si>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</si>
  <si>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</si>
  <si>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</si>
  <si>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</si>
  <si>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</si>
  <si>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</si>
  <si>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</si>
  <si>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</si>
  <si>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</si>
  <si>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</si>
  <si>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</si>
  <si>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</si>
  <si>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</si>
  <si>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</si>
  <si>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</si>
  <si>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</si>
  <si>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</si>
  <si>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</si>
  <si>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</si>
  <si>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</si>
  <si>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</si>
  <si>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</si>
  <si>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</si>
  <si>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</si>
  <si>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</si>
  <si>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</si>
  <si>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</si>
  <si>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</si>
  <si>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</si>
  <si>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</si>
  <si>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</si>
  <si>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</si>
  <si>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</si>
  <si>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</si>
  <si>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</si>
  <si>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</si>
  <si>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</si>
  <si>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</si>
  <si>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</si>
  <si>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</si>
  <si>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</si>
  <si>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</si>
  <si>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</si>
  <si>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</si>
  <si>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</si>
  <si>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</si>
  <si>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</si>
  <si>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</si>
  <si>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</si>
  <si>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</si>
  <si>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</si>
  <si>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</si>
  <si>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</si>
  <si>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</si>
  <si>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</si>
  <si>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</si>
  <si>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</si>
  <si>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</si>
  <si>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</si>
  <si>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</si>
  <si>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</si>
  <si>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</si>
  <si>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</si>
  <si>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</si>
  <si>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</si>
  <si>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</si>
  <si>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</si>
  <si>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</si>
  <si>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</si>
  <si>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</si>
  <si>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</si>
  <si>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</si>
  <si>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</si>
  <si>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</si>
  <si>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</si>
  <si>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</si>
  <si>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</si>
  <si>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</si>
  <si>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</si>
  <si>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</si>
  <si>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</si>
  <si>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</si>
  <si>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</si>
  <si>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</si>
  <si>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</si>
  <si>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</si>
  <si>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</si>
  <si>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</si>
  <si>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</si>
  <si>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</si>
  <si>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</si>
  <si>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</si>
  <si>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</si>
  <si>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</si>
  <si>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</si>
  <si>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</si>
  <si>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</si>
  <si>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</si>
  <si>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</si>
  <si>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</si>
  <si>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</si>
  <si>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</si>
  <si>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</si>
  <si>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</si>
  <si>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</si>
  <si>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</si>
  <si>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</si>
  <si>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</si>
  <si>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</si>
  <si>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</si>
  <si>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</si>
  <si>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</si>
  <si>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</si>
  <si>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</si>
  <si>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</si>
  <si>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</si>
  <si>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</si>
  <si>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</si>
  <si>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</si>
  <si>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</si>
  <si>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</si>
  <si>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</si>
  <si>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</si>
  <si>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</si>
  <si>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</si>
  <si>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</si>
  <si>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</si>
  <si>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</si>
  <si>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</si>
  <si>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</si>
  <si>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</si>
  <si>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</si>
  <si>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</si>
  <si>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</si>
  <si>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</si>
  <si>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</si>
  <si>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</si>
  <si>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</si>
  <si>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</si>
  <si>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</si>
  <si>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</si>
  <si>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</si>
  <si>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</si>
  <si>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</si>
  <si>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</si>
  <si>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</si>
  <si>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</si>
  <si>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</si>
  <si>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</si>
  <si>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</si>
  <si>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</si>
  <si>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</si>
  <si>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</si>
  <si>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</si>
  <si>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</si>
  <si>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</si>
  <si>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</si>
  <si>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</si>
  <si>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</si>
  <si>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</si>
  <si>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</si>
  <si>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</si>
  <si>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</si>
  <si>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</si>
  <si>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</si>
  <si>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</si>
  <si>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</si>
  <si>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</si>
  <si>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</si>
  <si>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</si>
  <si>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</si>
  <si>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</si>
  <si>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</si>
  <si>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</si>
  <si>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</si>
  <si>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</si>
  <si>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</si>
  <si>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</si>
  <si>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</si>
  <si>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</si>
  <si>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</si>
  <si>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</si>
  <si>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</si>
  <si>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</si>
  <si>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</si>
  <si>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</si>
  <si>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</si>
  <si>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</si>
  <si>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</si>
  <si>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</si>
  <si>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</si>
  <si>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</si>
  <si>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</si>
  <si>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</si>
  <si>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</si>
  <si>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</si>
  <si>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</si>
  <si>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</si>
  <si>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</si>
  <si>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</si>
  <si>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</si>
  <si>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</si>
  <si>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</si>
  <si>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</si>
  <si>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</si>
  <si>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</si>
  <si>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</si>
  <si>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</si>
  <si>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</si>
  <si>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</si>
  <si>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</si>
  <si>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</si>
  <si>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</si>
  <si>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</si>
  <si>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</si>
  <si>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</si>
  <si>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</si>
  <si>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</si>
  <si>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</si>
  <si>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</si>
  <si>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</si>
  <si>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</si>
  <si>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</si>
  <si>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</si>
  <si>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</si>
  <si>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</si>
  <si>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</si>
  <si>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</si>
  <si>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</si>
  <si>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</si>
  <si>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</si>
  <si>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</si>
  <si>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</si>
  <si>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</si>
  <si>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</si>
  <si>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</si>
  <si>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</si>
  <si>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</si>
  <si>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</si>
  <si>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</si>
  <si>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</si>
  <si>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</si>
  <si>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</si>
  <si>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</si>
  <si>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</si>
  <si>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</si>
  <si>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</si>
  <si>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</si>
  <si>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</si>
  <si>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</si>
  <si>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</si>
  <si>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</si>
  <si>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</si>
  <si>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</si>
  <si>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</si>
  <si>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</si>
  <si>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</si>
  <si>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</si>
  <si>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</si>
  <si>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</si>
  <si>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</si>
  <si>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</si>
  <si>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</si>
  <si>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</si>
  <si>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</si>
  <si>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</si>
  <si>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</si>
  <si>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</si>
  <si>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</si>
  <si>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</si>
  <si>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</si>
  <si>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</si>
  <si>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</si>
  <si>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</si>
  <si>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</si>
  <si>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</si>
  <si>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</si>
  <si>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</si>
  <si>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</si>
  <si>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</si>
  <si>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</si>
  <si>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</si>
  <si>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</si>
  <si>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</si>
  <si>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</si>
  <si>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</si>
  <si>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</si>
  <si>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</si>
  <si>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</si>
  <si>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</si>
  <si>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</si>
  <si>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</si>
  <si>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</si>
  <si>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</si>
  <si>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</si>
  <si>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</si>
  <si>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</si>
  <si>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</si>
  <si>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</si>
  <si>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</si>
  <si>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</si>
  <si>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</si>
  <si>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</si>
  <si>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</si>
  <si>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</si>
  <si>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</si>
  <si>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</si>
  <si>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</si>
  <si>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</si>
  <si>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</si>
  <si>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</si>
  <si>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</si>
  <si>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</si>
  <si>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</si>
  <si>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</si>
  <si>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</si>
  <si>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</si>
  <si>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</si>
  <si>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</si>
  <si>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</si>
  <si>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</si>
  <si>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</si>
  <si>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</si>
  <si>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</si>
  <si>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</si>
  <si>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</si>
  <si>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</si>
  <si>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</si>
  <si>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</si>
  <si>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</si>
  <si>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</si>
  <si>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</si>
  <si>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</si>
  <si>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</si>
  <si>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</si>
  <si>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</si>
  <si>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</si>
  <si>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</si>
  <si>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</si>
  <si>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</si>
  <si>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</si>
  <si>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</si>
  <si>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</si>
  <si>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</si>
  <si>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</si>
  <si>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</si>
  <si>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</si>
  <si>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</si>
  <si>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</si>
  <si>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</si>
  <si>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</si>
  <si>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</si>
  <si>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</si>
  <si>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</si>
  <si>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</si>
  <si>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</si>
  <si>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</si>
  <si>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</si>
  <si>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</si>
  <si>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</si>
  <si>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</si>
  <si>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</si>
  <si>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</si>
  <si>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</si>
  <si>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</si>
  <si>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</si>
  <si>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</si>
  <si>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</si>
  <si>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</si>
  <si>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</si>
  <si>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</si>
  <si>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</si>
  <si>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</si>
  <si>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</si>
  <si>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</si>
  <si>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</si>
  <si>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</si>
  <si>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</si>
  <si>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</si>
  <si>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</si>
  <si>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</si>
  <si>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</si>
  <si>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</si>
  <si>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</si>
  <si>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</si>
  <si>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</si>
  <si>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</si>
  <si>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</si>
  <si>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</si>
  <si>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</si>
  <si>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</si>
  <si>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</si>
  <si>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</si>
  <si>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</si>
  <si>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</si>
  <si>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</si>
  <si>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</si>
  <si>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</si>
  <si>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</si>
  <si>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</si>
  <si>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</si>
  <si>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</si>
  <si>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</si>
  <si>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</si>
  <si>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</si>
  <si>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</si>
  <si>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</si>
  <si>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</si>
  <si>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</si>
  <si>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</si>
  <si>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</si>
  <si>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</si>
  <si>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</si>
  <si>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</si>
  <si>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</si>
  <si>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</si>
  <si>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</si>
  <si>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</si>
  <si>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</si>
  <si>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</si>
  <si>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</si>
  <si>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</si>
  <si>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</si>
  <si>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</si>
  <si>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</si>
  <si>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</si>
  <si>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</si>
  <si>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</si>
  <si>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</si>
  <si>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</si>
  <si>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</si>
  <si>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</si>
  <si>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</si>
  <si>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</si>
  <si>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</si>
  <si>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</si>
  <si>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</si>
  <si>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</si>
  <si>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</si>
  <si>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</si>
  <si>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</si>
  <si>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</si>
  <si>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</si>
  <si>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</si>
  <si>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</si>
  <si>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</si>
  <si>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</si>
  <si>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</si>
  <si>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</si>
  <si>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</si>
  <si>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</si>
  <si>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</si>
  <si>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</si>
  <si>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</si>
  <si>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</si>
  <si>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</si>
  <si>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</si>
  <si>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</si>
  <si>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</si>
  <si>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</si>
  <si>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</si>
  <si>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</si>
  <si>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</si>
  <si>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</si>
  <si>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</si>
  <si>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</si>
  <si>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</si>
  <si>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</si>
  <si>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</si>
  <si>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</si>
  <si>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</si>
  <si>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</si>
  <si>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</si>
  <si>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</si>
  <si>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</si>
  <si>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</si>
  <si>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</si>
  <si>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</si>
  <si>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</si>
  <si>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</si>
  <si>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</si>
  <si>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</si>
  <si>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</si>
  <si>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</si>
  <si>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</si>
  <si>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</si>
  <si>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</si>
  <si>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</si>
  <si>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</si>
  <si>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</si>
  <si>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</si>
  <si>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</si>
  <si>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</si>
  <si>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</si>
  <si>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</si>
  <si>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</si>
  <si>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</si>
  <si>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</si>
  <si>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</si>
  <si>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</si>
  <si>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</si>
  <si>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</si>
  <si>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</si>
  <si>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</si>
  <si>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</si>
  <si>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</si>
  <si>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</si>
  <si>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</si>
  <si>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</si>
  <si>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</si>
  <si>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</si>
  <si>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</si>
  <si>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</si>
  <si>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</si>
  <si>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</si>
  <si>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</si>
  <si>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</si>
  <si>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</si>
  <si>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</si>
  <si>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</si>
  <si>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</si>
  <si>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</si>
  <si>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</si>
  <si>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</si>
  <si>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</si>
  <si>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</si>
  <si>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</si>
  <si>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</si>
  <si>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</si>
  <si>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</si>
  <si>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</si>
  <si>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</si>
  <si>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</si>
  <si>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</si>
  <si>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</si>
  <si>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</si>
  <si>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</si>
  <si>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</si>
  <si>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</si>
  <si>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</si>
  <si>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</si>
  <si>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</si>
  <si>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</si>
  <si>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</si>
  <si>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</si>
  <si>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</si>
  <si>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</si>
  <si>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</si>
  <si>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</si>
  <si>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</si>
  <si>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</si>
  <si>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</si>
  <si>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</si>
  <si>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</si>
  <si>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</si>
  <si>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</si>
  <si>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</si>
  <si>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</si>
  <si>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</si>
  <si>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</si>
  <si>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</si>
  <si>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</si>
  <si>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</si>
  <si>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</si>
  <si>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</si>
  <si>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</si>
  <si>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</si>
  <si>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</si>
  <si>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</si>
  <si>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</si>
  <si>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</si>
  <si>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</si>
  <si>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</si>
  <si>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</si>
  <si>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</si>
  <si>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</si>
  <si>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</si>
  <si>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</si>
  <si>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</si>
  <si>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</si>
  <si>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</si>
  <si>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</si>
  <si>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</si>
  <si>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</si>
  <si>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</si>
  <si>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</si>
  <si>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</si>
  <si>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</si>
  <si>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</si>
  <si>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</si>
  <si>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</si>
  <si>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</si>
  <si>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</si>
  <si>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</si>
  <si>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</si>
  <si>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</si>
  <si>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</si>
  <si>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</si>
  <si>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</si>
  <si>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</si>
  <si>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</si>
  <si>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</si>
  <si>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</si>
  <si>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</si>
  <si>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</si>
  <si>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</si>
  <si>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</si>
  <si>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</si>
  <si>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</si>
  <si>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</si>
  <si>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</si>
  <si>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</si>
  <si>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</si>
  <si>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</si>
  <si>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</si>
  <si>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</si>
  <si>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</si>
  <si>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</si>
  <si>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</si>
  <si>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</si>
  <si>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</si>
  <si>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</si>
  <si>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</si>
  <si>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</si>
  <si>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</si>
  <si>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</si>
  <si>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</si>
  <si>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</si>
  <si>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</si>
  <si>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</si>
  <si>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</si>
  <si>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</si>
  <si>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</si>
  <si>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</si>
  <si>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</si>
  <si>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</si>
  <si>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</si>
  <si>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</si>
  <si>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</si>
  <si>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</si>
  <si>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</si>
  <si>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</si>
  <si>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</si>
  <si>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</si>
  <si>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</si>
  <si>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</si>
  <si>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</si>
  <si>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</si>
  <si>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</si>
  <si>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</si>
  <si>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</si>
  <si>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</si>
  <si>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</si>
  <si>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</si>
  <si>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</si>
  <si>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</si>
  <si>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</si>
  <si>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</si>
  <si>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</si>
  <si>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</si>
  <si>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</si>
  <si>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</si>
  <si>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</si>
  <si>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</si>
  <si>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</si>
  <si>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</si>
  <si>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</si>
  <si>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</si>
  <si>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</si>
  <si>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</si>
  <si>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</si>
  <si>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</si>
  <si>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</si>
  <si>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</si>
  <si>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</si>
  <si>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</si>
  <si>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</si>
  <si>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</si>
  <si>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</si>
  <si>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</si>
  <si>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</si>
  <si>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</si>
  <si>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</si>
  <si>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</si>
  <si>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</si>
  <si>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</si>
  <si>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</si>
  <si>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</si>
  <si>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</si>
  <si>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</si>
  <si>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</si>
  <si>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</si>
  <si>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</si>
  <si>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</si>
  <si>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</si>
  <si>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</si>
  <si>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</si>
  <si>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</si>
  <si>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</si>
  <si>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</si>
  <si>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</si>
  <si>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</si>
  <si>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</si>
  <si>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</si>
  <si>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</si>
  <si>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</si>
  <si>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</si>
  <si>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</si>
  <si>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</si>
  <si>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</si>
  <si>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</si>
  <si>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</si>
  <si>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</si>
  <si>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</si>
  <si>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</si>
  <si>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</si>
  <si>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</si>
  <si>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</si>
  <si>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</si>
  <si>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</si>
  <si>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</si>
  <si>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</si>
  <si>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</si>
  <si>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</si>
  <si>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</si>
  <si>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</si>
  <si>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</si>
  <si>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</si>
  <si>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</si>
  <si>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</si>
  <si>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</si>
  <si>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</si>
  <si>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</si>
  <si>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</si>
  <si>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</si>
  <si>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</si>
  <si>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</si>
  <si>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</si>
  <si>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</si>
  <si>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</si>
  <si>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</si>
  <si>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</si>
  <si>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</si>
  <si>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</si>
  <si>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</si>
  <si>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</si>
  <si>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</si>
  <si>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</si>
  <si>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</si>
  <si>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</si>
  <si>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</si>
  <si>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</si>
  <si>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</si>
  <si>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</si>
  <si>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</si>
  <si>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</si>
  <si>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</si>
  <si>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</si>
  <si>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</si>
  <si>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</si>
  <si>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</si>
  <si>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</si>
  <si>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</si>
  <si>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</si>
  <si>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</si>
  <si>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</si>
  <si>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</si>
  <si>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</si>
  <si>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</si>
  <si>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</si>
  <si>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</si>
  <si>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</si>
  <si>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</si>
  <si>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</si>
  <si>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</si>
  <si>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</si>
  <si>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</si>
  <si>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</si>
  <si>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</si>
  <si>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</si>
  <si>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</si>
  <si>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</si>
  <si>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</si>
  <si>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</si>
  <si>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</si>
  <si>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</si>
  <si>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</si>
  <si>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</si>
  <si>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</si>
  <si>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</si>
  <si>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</si>
  <si>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</si>
  <si>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</si>
  <si>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</si>
  <si>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</si>
  <si>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</si>
  <si>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</si>
  <si>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</si>
  <si>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</si>
  <si>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</si>
  <si>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</si>
  <si>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</si>
  <si>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</si>
  <si>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</si>
  <si>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</si>
  <si>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</si>
  <si>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</si>
  <si>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</si>
  <si>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</si>
  <si>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</si>
  <si>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</si>
  <si>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</si>
  <si>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</si>
  <si>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</si>
  <si>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</si>
  <si>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</si>
  <si>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</si>
  <si>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</si>
  <si>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</si>
  <si>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</si>
  <si>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</si>
  <si>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</si>
  <si>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</si>
  <si>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</si>
  <si>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</si>
  <si>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</si>
  <si>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</si>
  <si>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</si>
  <si>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</si>
  <si>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</si>
  <si>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</si>
  <si>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</si>
  <si>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</si>
  <si>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</si>
  <si>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</si>
  <si>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</si>
  <si>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</si>
  <si>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</si>
  <si>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</si>
  <si>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</si>
  <si>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</si>
  <si>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</si>
  <si>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</si>
  <si>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</si>
  <si>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</si>
  <si>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</si>
  <si>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</si>
  <si>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</si>
  <si>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</si>
  <si>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</si>
  <si>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</si>
  <si>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</si>
  <si>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</si>
  <si>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</si>
  <si>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</si>
  <si>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</si>
  <si>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</si>
  <si>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</si>
  <si>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</si>
  <si>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</si>
  <si>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</si>
  <si>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</si>
  <si>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</si>
  <si>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</si>
  <si>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</si>
  <si>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</si>
  <si>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</si>
  <si>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</si>
  <si>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</si>
  <si>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</si>
  <si>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</si>
  <si>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</si>
  <si>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</si>
  <si>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</si>
  <si>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</si>
  <si>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</si>
  <si>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</si>
  <si>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</si>
  <si>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</si>
  <si>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</si>
  <si>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</si>
  <si>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</si>
  <si>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</si>
  <si>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</si>
  <si>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</si>
  <si>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</si>
  <si>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</si>
  <si>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</si>
  <si>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</si>
  <si>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</si>
  <si>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</si>
  <si>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</si>
  <si>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</si>
  <si>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</si>
  <si>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</si>
  <si>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</si>
  <si>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</si>
  <si>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</si>
  <si>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</si>
  <si>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</si>
  <si>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</si>
  <si>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</si>
  <si>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</si>
  <si>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</si>
  <si>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</si>
  <si>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</si>
  <si>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</si>
  <si>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</si>
  <si>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</si>
  <si>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</si>
  <si>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</si>
  <si>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</si>
  <si>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</si>
  <si>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</si>
  <si>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</si>
  <si>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</si>
  <si>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</si>
  <si>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</si>
  <si>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</si>
  <si>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</si>
  <si>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</si>
  <si>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</si>
  <si>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</si>
  <si>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</si>
  <si>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</si>
  <si>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</si>
  <si>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</si>
  <si>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</si>
  <si>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</si>
  <si>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</si>
  <si>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</si>
  <si>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</si>
  <si>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</si>
  <si>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</si>
  <si>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</si>
  <si>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</si>
  <si>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</si>
  <si>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</si>
  <si>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</si>
  <si>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</si>
  <si>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</si>
  <si>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</si>
  <si>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</si>
  <si>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</si>
  <si>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</si>
  <si>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</si>
  <si>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</si>
  <si>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</si>
  <si>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</si>
  <si>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</si>
  <si>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</si>
  <si>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</si>
  <si>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</si>
  <si>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</si>
  <si>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</si>
  <si>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</si>
  <si>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</si>
  <si>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</si>
  <si>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</si>
  <si>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</si>
  <si>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</si>
  <si>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</si>
  <si>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</si>
  <si>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</si>
  <si>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</si>
  <si>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</si>
  <si>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</si>
  <si>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</si>
  <si>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</si>
  <si>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</si>
  <si>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</si>
  <si>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</si>
  <si>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</si>
  <si>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</si>
  <si>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</si>
  <si>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</si>
  <si>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</si>
  <si>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</si>
  <si>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</si>
  <si>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</si>
  <si>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</si>
  <si>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</si>
  <si>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</si>
  <si>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</si>
  <si>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</si>
  <si>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</si>
  <si>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</si>
  <si>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</si>
  <si>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</si>
  <si>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</si>
  <si>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</si>
  <si>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</si>
  <si>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</si>
  <si>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</si>
  <si>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</si>
  <si>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</si>
  <si>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</si>
  <si>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</si>
  <si>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</si>
  <si>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</si>
  <si>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</si>
  <si>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</si>
  <si>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</si>
  <si>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</si>
  <si>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</si>
  <si>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</si>
  <si>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</si>
  <si>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</si>
  <si>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</si>
  <si>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</si>
  <si>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</si>
  <si>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</si>
  <si>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</si>
  <si>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</si>
  <si>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</si>
  <si>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</si>
  <si>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</si>
  <si>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</si>
  <si>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</si>
  <si>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</si>
  <si>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</si>
  <si>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</si>
  <si>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</si>
  <si>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</si>
  <si>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</si>
  <si>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</si>
  <si>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</si>
  <si>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</si>
  <si>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</si>
  <si>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</si>
  <si>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</si>
  <si>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</si>
  <si>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</si>
  <si>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</si>
  <si>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</si>
  <si>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</si>
  <si>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</si>
  <si>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</si>
  <si>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</si>
  <si>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</si>
  <si>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</si>
  <si>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</si>
  <si>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</si>
  <si>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</si>
  <si>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</si>
  <si>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</si>
  <si>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</si>
  <si>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</si>
  <si>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</si>
  <si>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</si>
  <si>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</si>
  <si>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</si>
  <si>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</si>
  <si>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</si>
  <si>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</si>
  <si>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</si>
  <si>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</si>
  <si>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</si>
  <si>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</si>
  <si>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</si>
  <si>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</si>
  <si>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</si>
  <si>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</si>
  <si>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</si>
  <si>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</si>
  <si>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</si>
  <si>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</si>
  <si>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</si>
  <si>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</si>
  <si>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</si>
  <si>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</si>
  <si>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</si>
  <si>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</si>
  <si>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</si>
  <si>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</si>
  <si>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</si>
  <si>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</si>
  <si>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</si>
  <si>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</si>
  <si>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</si>
  <si>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</si>
  <si>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</si>
  <si>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</si>
  <si>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</si>
  <si>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</si>
  <si>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</si>
  <si>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</si>
  <si>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</si>
  <si>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</si>
  <si>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</si>
  <si>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</si>
  <si>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</si>
  <si>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</si>
  <si>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</si>
  <si>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</si>
  <si>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</si>
  <si>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</si>
  <si>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</si>
  <si>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</si>
  <si>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</si>
  <si>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</si>
  <si>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</si>
  <si>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</si>
  <si>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</si>
  <si>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</si>
  <si>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</si>
  <si>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</si>
  <si>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</si>
  <si>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</si>
  <si>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</si>
  <si>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</si>
  <si>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</si>
  <si>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</si>
  <si>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</si>
  <si>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</si>
  <si>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</si>
  <si>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</si>
  <si>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</si>
  <si>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</si>
  <si>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</si>
  <si>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</si>
  <si>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</si>
  <si>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</si>
  <si>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</si>
  <si>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</si>
  <si>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</si>
  <si>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</si>
  <si>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</si>
  <si>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</si>
  <si>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</si>
  <si>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</si>
  <si>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</si>
  <si>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</si>
  <si>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</si>
  <si>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</si>
  <si>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</si>
  <si>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</si>
  <si>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</si>
  <si>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</si>
  <si>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</si>
  <si>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</si>
  <si>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</si>
  <si>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</si>
  <si>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</si>
  <si>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</si>
  <si>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</si>
  <si>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</si>
  <si>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</si>
  <si>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</si>
  <si>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</si>
  <si>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</si>
  <si>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</si>
  <si>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</si>
  <si>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</si>
  <si>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</si>
  <si>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</si>
  <si>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</si>
  <si>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</si>
  <si>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</si>
  <si>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</si>
  <si>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</si>
  <si>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</si>
  <si>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</si>
  <si>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</si>
  <si>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</si>
  <si>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</si>
  <si>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</si>
  <si>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</si>
  <si>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</si>
  <si>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</si>
  <si>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</si>
  <si>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</si>
  <si>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</si>
  <si>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</si>
  <si>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</si>
  <si>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</si>
  <si>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</si>
  <si>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</si>
  <si>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</si>
  <si>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</si>
  <si>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</si>
  <si>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</si>
  <si>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</si>
  <si>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</si>
  <si>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</si>
  <si>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</si>
  <si>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</si>
  <si>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</si>
  <si>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</si>
  <si>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</si>
  <si>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</si>
  <si>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</si>
  <si>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</si>
  <si>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</si>
  <si>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</si>
  <si>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</si>
  <si>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</si>
  <si>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</si>
  <si>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</si>
  <si>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</si>
  <si>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</si>
  <si>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</si>
  <si>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</si>
  <si>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</si>
  <si>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</si>
  <si>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</si>
  <si>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</si>
  <si>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</si>
  <si>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</si>
  <si>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</si>
  <si>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</si>
  <si>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</si>
  <si>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</si>
  <si>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</si>
  <si>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</si>
  <si>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</si>
  <si>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</si>
  <si>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</si>
  <si>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</si>
  <si>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</si>
  <si>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</si>
  <si>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</si>
  <si>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</si>
  <si>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</si>
  <si>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</si>
  <si>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</si>
  <si>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</si>
  <si>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</si>
  <si>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</si>
  <si>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</si>
  <si>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</si>
  <si>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</si>
  <si>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</si>
  <si>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</si>
  <si>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</si>
  <si>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</si>
  <si>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</si>
  <si>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</si>
  <si>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</si>
  <si>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</si>
  <si>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</si>
  <si>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</si>
  <si>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</si>
  <si>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</si>
  <si>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</si>
  <si>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</si>
  <si>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</si>
  <si>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</si>
  <si>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</si>
  <si>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</si>
  <si>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</si>
  <si>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</si>
  <si>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</si>
  <si>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</si>
  <si>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</si>
  <si>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</si>
  <si>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</si>
  <si>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</si>
  <si>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</si>
  <si>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</si>
  <si>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</si>
  <si>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</si>
  <si>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</si>
  <si>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</si>
  <si>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</si>
  <si>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</si>
  <si>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</si>
  <si>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</si>
  <si>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</si>
  <si>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</si>
  <si>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</si>
  <si>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</si>
  <si>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</si>
  <si>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</si>
  <si>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</si>
  <si>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</si>
  <si>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</si>
  <si>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</si>
  <si>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</si>
  <si>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</si>
  <si>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</si>
  <si>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</si>
  <si>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</si>
  <si>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</si>
  <si>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</si>
  <si>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</si>
  <si>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</si>
  <si>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</si>
  <si>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</si>
  <si>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</si>
  <si>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</si>
  <si>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</si>
  <si>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</si>
  <si>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</si>
  <si>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</si>
  <si>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</si>
  <si>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</si>
  <si>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</si>
  <si>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</si>
  <si>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</si>
  <si>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</si>
  <si>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</si>
  <si>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</si>
  <si>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</si>
  <si>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</si>
  <si>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</si>
  <si>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</si>
  <si>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</si>
  <si>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</si>
  <si>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</si>
  <si>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</si>
  <si>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</si>
  <si>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</si>
  <si>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</si>
  <si>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</si>
  <si>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</si>
  <si>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</si>
  <si>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</si>
  <si>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</si>
  <si>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</si>
  <si>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</si>
  <si>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</si>
  <si>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</si>
  <si>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</si>
  <si>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</si>
  <si>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</si>
  <si>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</si>
  <si>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</si>
  <si>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</si>
  <si>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</si>
  <si>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</si>
  <si>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</si>
  <si>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</si>
  <si>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</si>
  <si>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</si>
  <si>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</si>
  <si>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</si>
  <si>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</si>
  <si>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</si>
  <si>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</si>
  <si>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</si>
  <si>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</si>
  <si>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</si>
  <si>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</si>
  <si>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</si>
  <si>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</si>
  <si>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</si>
  <si>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</si>
  <si>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</si>
  <si>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</si>
  <si>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</si>
  <si>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</si>
  <si>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</si>
  <si>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</si>
  <si>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</si>
  <si>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</si>
  <si>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</si>
  <si>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</si>
  <si>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</si>
  <si>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</si>
  <si>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</si>
  <si>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</si>
  <si>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</si>
  <si>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</si>
  <si>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</si>
  <si>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</si>
  <si>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</si>
  <si>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</si>
  <si>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</si>
  <si>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</si>
  <si>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</si>
  <si>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</si>
  <si>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</si>
  <si>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</si>
  <si>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</si>
  <si>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</si>
  <si>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</si>
  <si>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</si>
  <si>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</si>
  <si>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</si>
  <si>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</si>
  <si>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</si>
  <si>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</si>
  <si>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</si>
  <si>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</si>
  <si>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</si>
  <si>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</si>
  <si>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</si>
  <si>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</si>
  <si>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</si>
  <si>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</si>
  <si>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</si>
  <si>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</si>
  <si>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</si>
  <si>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</si>
  <si>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</si>
  <si>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</si>
  <si>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</si>
  <si>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</si>
  <si>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</si>
  <si>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</si>
  <si>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</si>
  <si>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</si>
  <si>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</si>
  <si>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</si>
  <si>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</si>
  <si>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</si>
  <si>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</si>
  <si>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</si>
  <si>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</si>
  <si>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</si>
  <si>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</si>
  <si>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</si>
  <si>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</si>
  <si>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</si>
  <si>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</si>
  <si>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</si>
  <si>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</si>
  <si>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</si>
  <si>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</si>
  <si>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</si>
  <si>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</si>
  <si>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</si>
  <si>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</si>
  <si>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</si>
  <si>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</si>
  <si>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</si>
  <si>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</si>
  <si>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</si>
  <si>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</si>
  <si>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</si>
  <si>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</si>
  <si>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</si>
  <si>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</si>
  <si>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</si>
  <si>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</si>
  <si>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</si>
  <si>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</si>
  <si>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</si>
  <si>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</si>
  <si>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</si>
  <si>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</si>
  <si>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</si>
  <si>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</si>
  <si>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</si>
  <si>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</si>
  <si>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</si>
  <si>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</si>
  <si>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</si>
  <si>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</si>
  <si>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</si>
  <si>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</si>
  <si>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</si>
  <si>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</si>
  <si>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</si>
  <si>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</si>
  <si>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</si>
  <si>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</si>
  <si>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</si>
  <si>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</si>
  <si>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</si>
  <si>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</si>
  <si>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</si>
  <si>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</si>
  <si>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</si>
  <si>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</si>
  <si>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</si>
  <si>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</si>
  <si>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</si>
  <si>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</si>
  <si>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</si>
  <si>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</si>
  <si>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</si>
  <si>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</si>
  <si>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</si>
  <si>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</si>
  <si>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</si>
  <si>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</si>
  <si>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</si>
  <si>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</si>
  <si>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</si>
  <si>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</si>
  <si>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</si>
  <si>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</si>
  <si>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</si>
  <si>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</si>
  <si>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</si>
  <si>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</si>
  <si>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</si>
  <si>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</si>
  <si>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</si>
  <si>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</si>
  <si>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</si>
  <si>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</si>
  <si>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</si>
  <si>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</si>
  <si>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</si>
  <si>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</si>
  <si>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</si>
  <si>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</si>
  <si>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</si>
  <si>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</si>
  <si>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</si>
  <si>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</si>
  <si>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</si>
  <si>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</si>
  <si>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</si>
  <si>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</si>
  <si>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</si>
  <si>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</si>
  <si>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</si>
  <si>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</si>
  <si>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</si>
  <si>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</si>
  <si>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</si>
  <si>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</si>
  <si>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</si>
  <si>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</si>
  <si>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</si>
  <si>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</si>
  <si>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</si>
  <si>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</si>
  <si>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</si>
  <si>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</si>
  <si>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</si>
  <si>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</si>
  <si>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</si>
  <si>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</si>
  <si>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</si>
  <si>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</si>
  <si>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</si>
  <si>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</si>
  <si>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</si>
  <si>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</si>
  <si>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PCM-20251203-00001003</t>
  </si>
  <si>
    <t>Team on the way  50  min</t>
  </si>
  <si>
    <t xml:space="preserve"> PCM-20250215-00000830 </t>
  </si>
  <si>
    <t>LTE site still down and  site located in aramco area access issue need special permission</t>
  </si>
  <si>
    <t>PCM-20251202-00001729</t>
  </si>
  <si>
    <t>access issue site located at king Abdallah stadium Need Special Permission</t>
  </si>
  <si>
    <t>NO PCM</t>
  </si>
  <si>
    <t>SCECO cut in area and team on the way to saving JED2928</t>
  </si>
  <si>
    <t>PCM-20251203-00000960</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</si>
  <si>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</si>
  <si>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</si>
  <si>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</si>
  <si>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</si>
  <si>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</si>
  <si>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</si>
  <si>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</si>
  <si>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</si>
  <si>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</si>
  <si>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PCM-20251203-00000912</t>
  </si>
  <si>
    <t xml:space="preserve">EM Team need 15 min </t>
  </si>
  <si>
    <t>PCM-20251203-00001009</t>
  </si>
  <si>
    <t xml:space="preserve">scattered sites HAJ0217 &amp; HAJ0130 &amp; HAJ2931 / EM Team need 30 min for Hub site HAJ0217 </t>
  </si>
  <si>
    <t>PCM-20251203-00000967</t>
  </si>
  <si>
    <t xml:space="preserve">team on the way need 60 minutes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</si>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</sst>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1" totalsRowShown="0" headerRowDxfId="46" dataDxfId="45" headerRowBorderDxfId="43" tableBorderDxfId="44" totalsRowBorderDxfId="42">
  <autoFilter ref="A1:L2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1" totalsRowShown="0" headerRowDxfId="29" dataDxfId="28" headerRowBorderDxfId="26" tableBorderDxfId="27">
  <autoFilter ref="A1:L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48" totalsRowShown="0" headerRowDxfId="13" tableBorderDxfId="12">
  <autoFilter ref="A1:L4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331.59522372685024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45994.543649652776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45994.543649652776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45994.543649652776</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45994.543649652776</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45994.543649652776</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45994.543649652776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45994.543649652776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45994.543649652776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45994.543649652776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45994.543649652776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45994.543649652776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45994.543649652776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45994.543649652776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45994.543649652776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45994.543649652776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45994.543649652776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45994.543649652776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45994.543649652776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45994.543649652776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45994.543649652776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45994.543649652776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45994.543649652776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45994.543649652776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45994.543649652776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45994.543649652776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45994.543649652776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45994.543649652776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45994.543649652776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45994.543649652776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45994.543649652776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45994.543649652776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45994.543649652776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45994.543649652776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45994.543649652776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45994.543649652776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45994.543649652776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45994.543649652776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45994.543649652776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45994.543649652776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45994.543649652776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45994.543649652776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45994.543649652776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45994.543649652776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45994.543649652776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45994.543649652776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45994.543649652776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45994.543649652776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45994.543649652776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45994.543649652776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45994.543649652776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45994.543649652776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45994.543649652776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45994.543649652776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45994.543649652776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45994.543649652776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45994.543649652776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45994.543649652776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45994.543649652776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45994.543649652776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45994.543649652776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45994.543649652776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45994.543649652776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45994.543649652776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45994.543649652776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45994.543649652776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45994.543649652776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45994.543649652776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45994.543649652776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45994.543649652776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45994.543649652776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45994.543649652776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45994.543649652776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45994.543649652776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45994.543649652776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45994.543649652776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45994.543649652776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45994.543649652776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45994.543649652776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45994.543649652776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45994.543649652776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45994.543649652776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45994.543649652776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45994.543649652776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45994.543649652776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45994.543649652776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45994.543649652776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45994.543649652776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45994.543649652776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45994.543649652776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45994.543649652776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45994.543649652776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45994.543649652776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45994.543649652776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45994.543649652776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45994.543649652776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45994.543649652776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45994.543649652776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45994.543649652776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45994.543649652776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45994.543649652776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45994.543649652776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45994.543649652776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45994.543649652776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45994.543649652776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45994.543649652776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45994.543649652776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45994.543649652776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45994.543649652776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45994.543649652776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45994.543649652776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45994.543649652776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45994.543649652776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45994.543649652776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45994.543649652776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45994.543649652776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45994.543649652776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45994.543649652776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45994.543649652776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45994.543649652776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45994.543649652776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45994.543649652776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45994.543649652776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45994.543649652776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45994.543649652776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45994.543649652776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45994.543649652776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45994.543649652776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45994.543649652776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45994.543649652776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45994.543649652776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45994.543649652776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45994.543649652776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45994.543649652776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45994.543649652776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45994.543649652776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45994.543649652776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45994.543649652776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45994.543649652776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45994.543649652776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45994.543649652776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45994.543649652776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45994.543649652776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45994.543649652776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45994.543649652776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45994.543649652776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45994.543649652776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45994.543649652776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45994.543649652776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45994.543649652776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45994.543649652776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45994.543649652776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45994.543649652776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45994.543649652776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45994.543649652776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45994.543649652776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45994.543649652776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45994.543649652776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45994.543649652776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45994.543649652776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45994.543649652776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45994.543649652776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45994.543649652776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45994.543649652776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45994.543649652776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45994.543649652776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45994.543649652776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45994.543649652776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45994.543649652776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45994.543649652776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45994.543649652776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45994.543649652776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45994.543649652776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45994.543649652776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45994.543649652776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45994.543649652776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45994.543649652776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45994.543649652776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45994.543649652776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45994.543649652776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45994.543649652776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45994.543649652776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45994.543649652776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45994.543649652776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45994.543649652776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45994.543649652776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45994.543649652776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45994.543649652776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45994.543649652776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45994.543649652776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45994.543649652776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45994.543649652776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45994.543649652776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45994.543649652776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45994.543649652776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45994.543649652776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45994.543649652776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45994.543649652776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45994.543649652776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45994.543649652776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45994.543649652776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45994.543649652776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45994.543649652776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45994.543649652776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45994.543649652776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45994.543649652776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45994.543649652776</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35AD6BD9-4FFF-4779-9A57-15BE9D2952EE}"/>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169.5438116898149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10.156230671294907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45994.543649652776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45994.543649652776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45994.543649652776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45994.543649652776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45994.543649652776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45994.543649652776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45994.543649652776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45994.543649652776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45994.543649652776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45994.543649652776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45994.543649652776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45994.543649652776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45994.543649652776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45994.543649652776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45994.543649652776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45994.543649652776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45994.543649652776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45994.543649652776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45994.543649652776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45994.543649652776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45994.543649652776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45994.543649652776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45994.543649652776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45994.543649652776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45994.543649652776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45994.543649652776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45994.543649652776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45994.543649652776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45994.543649652776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45994.543649652776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45994.543649652776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45994.543649652776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45994.543649652776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tabSelected="1" workbookViewId="0">
      <selection activeCell="K8" sqref="K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1</v>
      </c>
      <c r="D2" s="18" t="s">
        <v>16066</v>
      </c>
      <c r="E2" s="18" t="s">
        <v>39106</v>
      </c>
      <c r="F2" s="20">
        <v>45994.525000000001</v>
      </c>
      <c r="G2" s="21">
        <f t="shared" ref="G2:G20" ca="1" si="0">IFERROR(NOW()-F2,"-")</f>
        <v>1.8649652774911374E-2</v>
      </c>
      <c r="H2" s="22">
        <v>45994.520405092589</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c r="E3" s="18"/>
      <c r="F3" s="20"/>
      <c r="G3" s="21">
        <f t="shared" ca="1" si="0"/>
        <v>45994.543649652776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45994.543649652776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45994.543649652776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45994.543649652776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45994.543649652776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45994.543649652776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45994.543649652776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45994.543649652776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45994.543649652776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45994.543649652776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45994.543649652776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45994.543649652776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45994.543649652776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45994.543649652776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45994.543649652776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45994.543649652776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45994.543649652776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45994.543649652776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45994.543649652776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45994.543649652776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45994.543649652776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45994.543649652776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45994.543649652776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45994.543649652776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45994.543649652776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45994.543649652776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45994.543649652776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45994.543649652776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45994.543649652776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45994.543649652776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45994.543649652776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45994.543649652776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45994.543649652776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45994.543649652776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45994.543649652776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45994.543649652776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45994.543649652776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45994.543649652776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45994.543649652776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45994.543649652776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45994.543649652776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45994.543649652776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45994.543649652776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45994.543649652776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45994.543649652776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45994.543649652776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45994.543649652776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45994.543649652776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45994.543649652776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45994.543649652776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45994.543649652776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45994.543649652776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45994.543649652776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45994.543649652776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45994.543649652776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45994.543649652776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45994.543649652776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45994.543649652776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45994.543649652776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45994.543649652776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45994.543649652776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45994.543649652776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45994.543649652776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45994.543649652776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45994.543649652776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45994.543649652776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45994.543649652776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45994.543649652776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45994.543649652776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45994.543649652776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45994.543649652776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45994.543649652776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45994.543649652776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45994.543649652776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45994.543649652776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45994.543649652776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45994.543649652776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45994.543649652776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45994.543649652776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45994.543649652776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45994.543649652776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45994.543649652776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45994.543649652776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45994.543649652776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45994.543649652776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45994.543649652776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45994.543649652776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45994.543649652776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45994.543649652776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45994.543649652776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45994.543649652776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45994.543649652776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45994.543649652776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45994.543649652776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45994.543649652776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45994.543649652776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45994.543649652776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45994.543649652776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45994.543649652776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45994.543649652776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45994.543649652776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45994.543649652776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45994.543649652776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45994.543649652776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45994.543649652776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45994.543649652776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45994.543649652776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45994.543649652776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45994.543649652776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45994.543649652776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45994.543649652776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45994.543649652776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45994.543649652776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45994.543649652776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45994.543649652776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45994.543649652776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45994.543649652776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45994.543649652776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45994.543649652776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45994.543649652776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45994.543649652776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45994.543649652776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45994.543649652776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45994.543649652776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45994.543649652776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45994.543649652776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45994.543649652776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45994.543649652776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45994.543649652776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45994.543649652776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45994.543649652776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45994.543649652776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45994.543649652776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45994.543649652776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45994.543649652776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45994.543649652776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45994.543649652776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45994.543649652776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45994.543649652776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45994.543649652776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45994.543649652776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45994.543649652776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45994.543649652776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45994.543649652776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45994.543649652776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45994.543649652776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45994.543649652776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45994.543649652776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45994.543649652776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45994.543649652776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45994.543649652776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45994.543649652776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45994.543649652776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45994.543649652776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45994.543649652776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45994.543649652776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45994.543649652776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45994.543649652776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45994.543649652776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45994.543649652776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45994.543649652776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45994.543649652776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45994.543649652776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45994.543649652776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45994.543649652776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45994.543649652776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45994.543649652776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45994.543649652776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45994.543649652776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45994.543649652776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45994.543649652776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45994.543649652776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45994.543649652776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45994.543649652776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45994.543649652776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45994.543649652776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45994.543649652776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45994.543649652776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45994.543649652776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45994.543649652776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45994.543649652776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45994.543649652776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45994.543649652776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45994.543649652776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45994.543649652776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45994.543649652776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45994.543649652776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45994.543649652776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45994.543649652776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45994.543649652776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45994.543649652776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45994.543649652776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45994.543649652776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45994.543649652776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45994.543649652776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45994.543649652776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45994.543649652776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45994.543649652776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45994.543649652776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45994.543649652776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45994.543649652776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45994.543649652776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45994.543649652776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45994.543649652776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45994.543649652776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45994.543649652776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45994.543649652776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45994.543649652776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45994.543649652776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45994.543649652776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45994.543649652776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45994.543649652776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45994.543649652776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45994.543649652776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45994.543649652776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45994.543649652776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45994.543649652776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45994.543649652776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45994.543649652776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45994.543649652776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45994.543649652776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45994.543649652776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45994.543649652776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45994.543649652776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45994.543649652776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45994.543649652776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45994.543649652776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45994.543649652776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45994.543649652776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45994.543649652776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45994.543649652776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45994.543649652776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45994.543649652776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45994.543649652776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45994.543649652776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45994.543649652776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45994.543649652776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45994.543649652776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45994.543649652776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45994.543649652776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45994.543649652776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45994.543649652776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45994.543649652776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45994.543649652776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45994.543649652776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45994.543649652776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45994.543649652776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45994.543649652776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45994.543649652776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45994.543649652776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45994.543649652776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45994.543649652776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45994.543649652776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45994.543649652776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45994.543649652776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45994.543649652776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45994.543649652776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45994.543649652776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45994.543649652776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45994.543649652776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45994.543649652776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45994.543649652776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45994.543649652776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45994.543649652776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45994.543649652776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45994.543649652776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45994.543649652776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45994.543649652776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45994.543649652776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45994.543649652776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45994.543649652776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45994.543649652776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45994.543649652776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45994.543649652776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45994.543649652776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45994.543649652776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45994.543649652776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45994.543649652776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45994.543649652776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45994.543649652776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45994.543649652776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45994.543649652776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45994.543649652776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45994.543649652776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45994.543649652776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45994.543649652776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45994.543649652776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45994.543649652776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45994.543649652776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45994.543649652776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45994.543649652776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45994.543649652776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45994.543649652776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45994.543649652776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45994.543649652776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45994.543649652776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45994.543649652776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45994.543649652776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45994.543649652776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45994.543649652776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45994.543649652776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45994.543649652776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45994.543649652776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45994.543649652776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45994.543649652776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45994.543649652776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45994.543649652776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45994.543649652776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45994.543649652776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45994.543649652776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45994.543649652776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45994.543649652776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45994.543649652776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45994.543649652776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45994.543649652776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45994.543649652776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45994.543649652776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45994.543649652776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45994.543649652776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45994.543649652776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45994.543649652776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45994.543649652776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45994.543649652776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45994.543649652776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45994.543649652776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45994.543649652776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45994.543649652776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45994.543649652776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45994.543649652776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45994.543649652776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45994.543649652776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45994.543649652776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45994.543649652776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45994.543649652776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45994.543649652776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45994.543649652776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45994.543649652776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45994.543649652776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45994.543649652776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45994.543649652776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45994.543649652776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45994.543649652776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45994.543649652776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45994.543649652776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45994.543649652776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45994.543649652776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45994.543649652776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45994.543649652776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45994.543649652776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45994.543649652776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45994.543649652776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45994.543649652776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45994.543649652776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45994.543649652776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45994.543649652776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45994.543649652776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45994.543649652776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45994.543649652776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45994.543649652776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45994.543649652776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45994.543649652776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45994.543649652776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45994.543649652776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45994.543649652776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45994.543649652776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45994.543649652776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45994.543649652776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45994.543649652776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45994.543649652776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45994.543649652776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45994.543649652776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45994.543649652776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45994.543649652776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45994.543649652776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45994.543649652776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45994.543649652776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45994.543649652776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45994.543649652776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45994.543649652776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45994.543649652776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45994.543649652776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45994.543649652776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45994.543649652776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45994.543649652776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45994.543649652776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45994.543649652776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45994.543649652776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45994.543649652776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45994.543649652776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45994.543649652776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45994.543649652776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45994.543649652776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45994.543649652776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45994.543649652776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45994.543649652776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45994.543649652776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45994.543649652776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45994.543649652776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45994.543649652776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45994.543649652776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45994.543649652776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45994.543649652776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45994.543649652776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45994.543649652776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45994.543649652776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45994.543649652776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45994.543649652776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45994.543649652776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45994.543649652776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45994.543649652776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45994.543649652776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45994.543649652776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45994.543649652776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45994.543649652776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45994.543649652776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45994.543649652776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45994.543649652776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45994.543649652776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45994.543649652776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45994.543649652776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45994.543649652776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45994.543649652776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45994.543649652776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45994.543649652776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45994.543649652776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45994.543649652776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45994.543649652776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45994.543649652776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45994.543649652776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45994.543649652776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45994.543649652776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45994.543649652776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45994.543649652776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45994.543649652776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45994.543649652776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45994.543649652776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45994.543649652776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45994.543649652776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45994.543649652776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45994.543649652776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45994.543649652776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45994.543649652776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45994.543649652776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45994.543649652776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45994.543649652776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45994.543649652776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45994.543649652776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45994.543649652776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45994.543649652776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45994.543649652776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45994.543649652776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45994.543649652776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45994.543649652776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45994.543649652776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45994.543649652776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45994.543649652776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45994.543649652776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45994.543649652776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45994.543649652776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45994.543649652776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45994.543649652776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45994.543649652776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45994.543649652776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45994.543649652776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45994.543649652776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45994.543649652776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45994.543649652776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45994.543649652776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45994.543649652776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45994.543649652776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45994.543649652776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45994.543649652776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45994.543649652776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45994.543649652776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45994.543649652776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45994.543649652776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45994.543649652776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45994.543649652776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45994.543649652776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45994.543649652776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45994.543649652776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45994.543649652776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45994.543649652776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45994.543649652776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45994.543649652776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45994.543649652776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45994.543649652776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45994.543649652776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45994.543649652776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45994.543649652776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45994.543649652776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45994.543649652776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45994.543649652776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45994.543649652776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45994.543649652776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45994.543649652776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45994.543649652776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45994.543649652776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45994.543649652776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45994.543649652776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45994.543649652776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45994.543649652776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45994.543649652776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45994.543649652776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45994.543649652776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45994.543649652776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45994.543649652776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45994.543649652776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45994.543649652776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45994.543649652776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45994.543649652776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45994.543649652776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45994.543649652776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45994.543649652776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45994.543649652776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45994.543649652776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45994.543649652776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45994.543649652776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45994.543649652776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45994.543649652776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45994.543649652776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45994.543649652776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45994.543649652776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45994.543649652776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45994.543649652776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45994.543649652776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45994.543649652776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45994.543649652776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45994.543649652776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45994.543649652776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45994.543649652776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45994.543649652776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45994.543649652776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45994.543649652776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45994.543649652776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45994.543649652776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45994.543649652776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45994.543649652776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45994.543649652776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45994.543649652776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45994.543649652776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45994.543649652776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45994.543649652776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45994.543649652776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45994.543649652776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45994.543649652776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45994.543649652776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45994.543649652776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45994.543649652776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45994.543649652776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45994.543649652776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45994.543649652776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45994.543649652776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45994.543649652776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45994.543649652776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45994.543649652776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45994.543649652776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45994.543649652776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45994.543649652776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45994.543649652776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45994.543649652776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45994.543649652776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45994.543649652776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45994.543649652776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45994.543649652776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45994.543649652776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45994.543649652776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45994.543649652776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45994.543649652776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45994.543649652776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45994.543649652776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45994.543649652776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45994.543649652776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45994.543649652776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45994.543649652776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45994.543649652776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45994.543649652776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45994.543649652776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45994.543649652776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45994.543649652776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45994.543649652776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45994.543649652776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45994.543649652776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45994.543649652776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45994.543649652776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45994.543649652776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45994.543649652776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45994.543649652776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45994.543649652776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45994.543649652776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45994.543649652776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45994.543649652776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45994.543649652776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45994.543649652776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45994.543649652776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45994.543649652776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45994.543649652776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45994.543649652776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45994.543649652776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45994.543649652776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45994.543649652776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45994.543649652776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45994.543649652776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45994.543649652776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45994.543649652776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45994.543649652776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45994.543649652776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45994.543649652776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45994.543649652776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45994.543649652776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45994.543649652776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45994.543649652776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45994.543649652776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45994.543649652776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45994.543649652776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45994.543649652776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45994.543649652776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45994.543649652776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45994.543649652776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45994.543649652776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45994.543649652776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45994.543649652776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45994.543649652776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45994.543649652776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45994.543649652776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45994.543649652776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45994.543649652776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45994.543649652776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45994.543649652776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45994.543649652776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45994.543649652776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45994.543649652776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45994.543649652776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45994.543649652776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45994.543649652776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45994.543649652776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45994.543649652776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45994.543649652776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45994.543649652776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45994.543649652776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45994.543649652776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45994.543649652776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45994.543649652776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45994.543649652776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45994.543649652776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45994.543649652776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45994.543649652776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45994.543649652776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45994.543649652776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45994.543649652776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45994.543649652776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45994.543649652776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45994.543649652776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45994.543649652776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45994.543649652776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45994.543649652776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45994.543649652776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45994.543649652776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45994.543649652776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45994.543649652776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45994.543649652776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45994.543649652776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45994.543649652776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45994.543649652776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45994.543649652776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45994.543649652776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45994.543649652776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45994.543649652776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45994.543649652776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45994.543649652776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45994.543649652776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45994.543649652776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45994.543649652776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45994.543649652776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45994.543649652776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45994.543649652776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45994.543649652776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45994.543649652776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45994.543649652776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45994.543649652776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45994.543649652776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45994.543649652776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45994.543649652776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45994.543649652776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45994.543649652776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45994.543649652776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45994.543649652776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45994.543649652776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45994.543649652776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45994.543649652776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45994.543649652776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45994.543649652776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45994.543649652776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45994.543649652776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45994.543649652776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45994.543649652776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45994.543649652776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45994.543649652776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45994.543649652776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45994.543649652776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45994.543649652776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45994.543649652776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45994.543649652776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45994.543649652776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45994.543649652776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45994.543649652776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45994.543649652776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45994.543649652776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45994.543649652776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45994.543649652776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45994.543649652776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45994.543649652776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45994.543649652776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45994.543649652776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45994.543649652776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45994.543649652776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45994.543649652776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45994.543649652776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45994.543649652776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45994.543649652776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45994.543649652776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45994.543649652776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45994.543649652776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45994.543649652776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45994.543649652776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45994.543649652776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45994.543649652776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45994.543649652776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45994.543649652776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45994.543649652776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45994.543649652776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45994.543649652776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45994.543649652776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45994.543649652776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45994.543649652776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45994.543649652776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45994.543649652776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45994.543649652776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45994.543649652776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45994.543649652776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45994.543649652776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45994.543649652776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45994.543649652776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45994.543649652776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45994.543649652776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45994.543649652776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45994.543649652776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45994.543649652776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45994.543649652776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45994.543649652776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45994.543649652776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45994.543649652776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45994.543649652776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45994.543649652776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45994.543649652776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45994.543649652776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45994.543649652776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45994.543649652776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45994.543649652776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45994.543649652776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45994.543649652776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45994.543649652776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45994.543649652776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45994.543649652776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45994.543649652776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45994.543649652776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45994.543649652776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45994.543649652776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45994.543649652776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45994.543649652776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45994.543649652776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45994.543649652776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45994.543649652776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45994.543649652776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45994.543649652776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45994.543649652776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45994.543649652776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45994.543649652776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45994.543649652776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45994.543649652776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45994.543649652776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45994.543649652776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45994.543649652776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45994.543649652776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45994.543649652776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45994.543649652776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45994.543649652776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45994.543649652776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45994.543649652776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45994.543649652776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45994.543649652776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45994.543649652776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45994.543649652776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45994.543649652776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45994.543649652776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45994.543649652776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45994.543649652776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45994.543649652776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45994.543649652776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45994.543649652776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45994.543649652776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45994.543649652776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45994.543649652776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45994.543649652776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45994.543649652776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45994.543649652776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45994.543649652776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45994.543649652776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45994.543649652776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45994.543649652776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45994.543649652776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45994.543649652776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45994.543649652776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45994.543649652776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45994.543649652776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45994.543649652776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45994.543649652776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45994.543649652776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45994.543649652776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45994.543649652776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45994.543649652776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45994.543649652776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45994.543649652776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45994.543649652776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45994.543649652776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45994.543649652776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45994.543649652776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45994.543649652776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45994.543649652776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45994.543649652776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45994.543649652776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45994.543649652776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45994.543649652776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45994.543649652776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45994.543649652776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45994.543649652776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45994.543649652776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45994.543649652776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45994.543649652776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45994.543649652776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45994.543649652776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45994.543649652776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45994.543649652776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45994.543649652776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45994.543649652776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45994.543649652776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45994.543649652776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45994.543649652776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45994.543649652776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45994.543649652776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45994.543649652776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45994.543649652776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45994.543649652776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45994.543649652776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45994.543649652776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45994.543649652776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45994.543649652776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45994.543649652776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45994.543649652776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45994.543649652776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45994.543649652776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45994.543649652776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45994.543649652776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45994.543649652776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45994.543649652776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45994.543649652776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45994.543649652776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45994.543649652776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45994.543649652776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45994.543649652776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45994.543649652776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45994.543649652776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45994.543649652776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45994.543649652776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45994.543649652776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45994.543649652776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45994.543649652776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45994.543649652776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45994.543649652776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45994.543649652776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45994.543649652776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45994.543649652776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45994.543649652776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45994.543649652776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45994.543649652776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45994.543649652776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45994.543649652776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45994.543649652776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45994.543649652776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45994.543649652776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45994.543649652776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45994.543649652776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45994.543649652776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45994.543649652776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45994.543649652776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45994.543649652776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45994.543649652776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45994.543649652776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45994.543649652776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45994.543649652776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45994.543649652776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45994.543649652776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45994.543649652776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45994.543649652776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45994.543649652776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45994.543649652776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45994.543649652776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45994.543649652776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45994.543649652776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45994.543649652776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45994.543649652776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45994.543649652776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45994.543649652776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45994.543649652776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45994.543649652776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45994.543649652776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45994.543649652776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45994.543649652776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45994.543649652776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45994.543649652776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45994.543649652776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45994.543649652776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45994.543649652776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45994.543649652776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45994.543649652776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45994.543649652776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45994.543649652776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45994.543649652776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45994.543649652776</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291.06293206018017</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35680</v>
      </c>
      <c r="E3" s="91" t="s">
        <v>39106</v>
      </c>
      <c r="F3" s="92">
        <v>45993.988888888889</v>
      </c>
      <c r="G3" s="93">
        <f ca="1">IFERROR(NOW()-F3,"")</f>
        <v>0.55476076388731599</v>
      </c>
      <c r="H3" s="92">
        <v>45993.983101851853</v>
      </c>
      <c r="I3" s="110" t="str">
        <f>IFERROR(VLOOKUP(D3,DB!A:F,6,0),"")</f>
        <v>Generator-SG</v>
      </c>
      <c r="J3" s="110" t="str">
        <f>IFERROR(VLOOKUP(D3,DB!A:G,7,0),"")</f>
        <v>Good</v>
      </c>
      <c r="K3" s="94" t="s">
        <v>39197</v>
      </c>
      <c r="L3" s="88" t="str">
        <f>IFERROR(VLOOKUP(D3,DB!A:I,9,0),"")</f>
        <v>Latis</v>
      </c>
    </row>
    <row r="4" spans="1:16" ht="15" customHeight="1">
      <c r="A4" s="110" t="s">
        <v>39198</v>
      </c>
      <c r="B4" s="110" t="str">
        <f>IFERROR(VLOOKUP(D4,DB!A:K,11,0),"")</f>
        <v>R4</v>
      </c>
      <c r="C4" s="90">
        <v>1</v>
      </c>
      <c r="D4" s="88" t="s">
        <v>35273</v>
      </c>
      <c r="E4" s="91" t="s">
        <v>39185</v>
      </c>
      <c r="F4" s="92"/>
      <c r="G4" s="93">
        <f t="shared" ref="G4:G47" ca="1" si="0">IFERROR(NOW()-F4,"")</f>
        <v>45994.543649652776</v>
      </c>
      <c r="H4" s="92">
        <v>45994.361620370371</v>
      </c>
      <c r="I4" s="110" t="str">
        <f>IFERROR(VLOOKUP(D4,DB!A:F,6,0),"")</f>
        <v>SCECO</v>
      </c>
      <c r="J4" s="110" t="str">
        <f>IFERROR(VLOOKUP(D4,DB!A:G,7,0),"")</f>
        <v>Vandalized</v>
      </c>
      <c r="K4" s="94" t="s">
        <v>39199</v>
      </c>
      <c r="L4" s="88" t="str">
        <f>IFERROR(VLOOKUP(D4,DB!A:I,9,0),"")</f>
        <v>Latis</v>
      </c>
    </row>
    <row r="5" spans="1:16" ht="15" customHeight="1">
      <c r="A5" s="110" t="s">
        <v>39200</v>
      </c>
      <c r="B5" s="110" t="str">
        <f>IFERROR(VLOOKUP(D5,DB!A:K,11,0),"")</f>
        <v>R4</v>
      </c>
      <c r="C5" s="90">
        <v>3</v>
      </c>
      <c r="D5" s="88" t="s">
        <v>36587</v>
      </c>
      <c r="E5" s="91" t="s">
        <v>39106</v>
      </c>
      <c r="F5" s="92">
        <v>45994.51394675926</v>
      </c>
      <c r="G5" s="93">
        <f t="shared" ca="1" si="0"/>
        <v>2.970289351651445E-2</v>
      </c>
      <c r="H5" s="92">
        <v>45994.503738425927</v>
      </c>
      <c r="I5" s="110" t="str">
        <f>IFERROR(VLOOKUP(D5,DB!A:F,6,0),"")</f>
        <v>Generator-SG</v>
      </c>
      <c r="J5" s="110" t="str">
        <f>IFERROR(VLOOKUP(D5,DB!A:G,7,0),"")</f>
        <v>Vandalized</v>
      </c>
      <c r="K5" s="94" t="s">
        <v>39201</v>
      </c>
      <c r="L5" s="88" t="str">
        <f>IFERROR(VLOOKUP(D5,DB!A:I,9,0),"")</f>
        <v>Latis</v>
      </c>
    </row>
    <row r="6" spans="1:16" ht="15" customHeight="1">
      <c r="A6" s="110"/>
      <c r="B6" s="110" t="str">
        <f>IFERROR(VLOOKUP(D6,DB!A:K,11,0),"")</f>
        <v>R4</v>
      </c>
      <c r="C6" s="90"/>
      <c r="D6" s="88" t="s">
        <v>29265</v>
      </c>
      <c r="E6" s="91"/>
      <c r="F6" s="92"/>
      <c r="G6" s="93">
        <f t="shared" ca="1" si="0"/>
        <v>45994.543649652776</v>
      </c>
      <c r="H6" s="92"/>
      <c r="I6" s="110" t="str">
        <f>IFERROR(VLOOKUP(D6,DB!A:F,6,0),"")</f>
        <v>SCECO</v>
      </c>
      <c r="J6" s="110" t="str">
        <f>IFERROR(VLOOKUP(D6,DB!A:G,7,0),"")</f>
        <v>Dead</v>
      </c>
      <c r="K6" s="94"/>
      <c r="L6" s="88" t="str">
        <f>IFERROR(VLOOKUP(D6,DB!A:I,9,0),"")</f>
        <v>Latis</v>
      </c>
    </row>
    <row r="7" spans="1:16" ht="15" customHeight="1">
      <c r="A7" s="110"/>
      <c r="B7" s="110" t="str">
        <f>IFERROR(VLOOKUP(D7,DB!A:K,11,0),"")</f>
        <v/>
      </c>
      <c r="C7" s="90"/>
      <c r="D7" s="88"/>
      <c r="E7" s="91"/>
      <c r="F7" s="92"/>
      <c r="G7" s="93">
        <f t="shared" ca="1" si="0"/>
        <v>45994.543649652776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45994.543649652776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45994.543649652776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45994.543649652776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45994.543649652776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45994.543649652776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45994.543649652776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45994.543649652776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45994.543649652776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45994.543649652776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45994.543649652776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45994.543649652776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45994.543649652776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45994.543649652776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45994.543649652776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45994.543649652776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45994.543649652776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45994.543649652776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45994.543649652776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45994.543649652776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45994.543649652776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45994.543649652776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45994.543649652776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45994.543649652776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45994.543649652776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45994.543649652776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45994.543649652776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45994.543649652776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45994.543649652776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45994.543649652776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45994.543649652776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45994.543649652776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45994.543649652776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45994.543649652776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45994.543649652776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45994.543649652776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45994.543649652776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45994.543649652776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45994.543649652776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45994.543649652776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45994.543649652776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45994.543649652776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45994.543649652776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45994.543649652776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45994.543649652776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45994.543649652776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45994.543649652776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45994.543649652776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45994.543649652776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45994.543649652776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45994.543649652776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45994.543649652776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45994.543649652776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45994.543649652776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45994.543649652776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45994.543649652776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45994.543649652776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45994.543649652776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45994.543649652776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45994.543649652776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45994.543649652776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45994.543649652776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45994.543649652776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45994.543649652776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45994.543649652776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45994.543649652776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45994.543649652776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45994.543649652776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45994.543649652776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45994.543649652776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45994.543649652776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45994.543649652776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45994.543649652776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45994.543649652776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45994.543649652776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45994.543649652776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45994.543649652776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45994.543649652776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45994.543649652776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45994.543649652776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45994.543649652776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45994.543649652776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45994.543649652776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45994.543649652776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45994.543649652776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45994.543649652776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45994.543649652776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45994.543649652776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45994.543649652776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45994.543649652776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45994.543649652776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45994.543649652776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45994.543649652776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45994.543649652776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45994.543649652776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45994.543649652776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45994.543649652776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45994.543649652776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45994.543649652776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45994.543649652776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45994.543649652776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45994.543649652776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45994.543649652776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45994.543649652776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45994.543649652776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45994.543649652776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45994.543649652776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45994.543649652776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45994.543649652776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45994.543649652776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45994.543649652776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45994.543649652776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45994.543649652776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45994.543649652776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45994.543649652776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45994.543649652776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45994.543649652776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45994.543649652776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45994.543649652776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45994.543649652776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45994.543649652776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45994.543649652776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45994.543649652776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45994.543649652776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45994.543649652776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45994.543649652776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45994.543649652776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45994.543649652776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45994.543649652776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45994.543649652776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45994.543649652776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45994.543649652776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45994.543649652776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45994.543649652776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45994.543649652776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45994.543649652776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45994.543649652776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45994.543649652776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45994.543649652776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45994.543649652776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45994.543649652776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45994.543649652776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45994.543649652776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45994.543649652776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45994.543649652776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45994.543649652776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45994.543649652776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45994.543649652776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45994.543649652776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45994.543649652776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45994.543649652776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45994.543649652776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45994.543649652776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45994.543649652776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45994.543649652776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45994.543649652776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45994.543649652776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45994.543649652776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45994.543649652776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45994.543649652776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45994.543649652776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45994.543649652776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45994.543649652776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45994.543649652776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45994.543649652776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45994.543649652776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45994.543649652776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45994.543649652776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45994.543649652776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21" ca="1" si="3">IFERROR(NOW()-F176,"")</f>
        <v>45994.543649652776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45994.543649652776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45994.543649652776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45994.543649652776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45994.543649652776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45994.543649652776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45994.543649652776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45994.543649652776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45994.543649652776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45994.543649652776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45994.543649652776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45994.543649652776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45994.543649652776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45994.543649652776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45994.543649652776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45994.543649652776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45994.543649652776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45994.543649652776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45994.543649652776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45994.543649652776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45994.543649652776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45994.543649652776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45994.543649652776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45994.543649652776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45994.543649652776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45994.543649652776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45994.543649652776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45994.543649652776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45994.543649652776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45994.543649652776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45994.543649652776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45994.543649652776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45994.543649652776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45994.543649652776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45994.543649652776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45994.543649652776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45994.543649652776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45994.543649652776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45994.543649652776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45994.543649652776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45994.543649652776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45994.543649652776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45994.543649652776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45994.543649652776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45994.543649652776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45994.543649652776</v>
      </c>
      <c r="H221" s="92"/>
      <c r="I221" s="110" t="str">
        <f>IFERROR(VLOOKUP(D221,DB!A:F,6,0),"")</f>
        <v/>
      </c>
      <c r="J221" s="110" t="str">
        <f>IFERROR(VLOOKUP(D221,DB!A:G,7,0),"")</f>
        <v/>
      </c>
      <c r="K221" s="94"/>
      <c r="L221" s="88" t="str">
        <f>IFERROR(VLOOKUP(D221,DB!A:I,9,0),"")</f>
        <v/>
      </c>
    </row>
  </sheetData>
  <dataValidations count="2">
    <dataValidation allowBlank="1" showInputMessage="1" showErrorMessage="1" sqref="E1" xr:uid="{A4F81451-56CC-4543-9497-104C4E44EE4B}"/>
    <dataValidation type="list" allowBlank="1" showInputMessage="1" showErrorMessage="1" sqref="E2:E2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1"/>
  <sheetViews>
    <sheetView workbookViewId="0">
      <selection activeCell="D9" sqref="D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102.71158946758806</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68.35477233795973</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45.882538541663962</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13.170351041662798</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1</v>
      </c>
      <c r="D6" s="37" t="s">
        <v>38309</v>
      </c>
      <c r="E6" s="37" t="s">
        <v>39106</v>
      </c>
      <c r="F6" s="38">
        <v>45994.500219907408</v>
      </c>
      <c r="G6" s="135">
        <f ca="1">IFERROR(NOW()-F6,"")</f>
        <v>4.3429745368484873E-2</v>
      </c>
      <c r="H6" s="38">
        <v>45994.494247685187</v>
      </c>
      <c r="I6" s="37" t="str">
        <f>IFERROR(VLOOKUP(D6,DB!A:F,6,0),"")</f>
        <v>SCECO</v>
      </c>
      <c r="J6" s="37" t="str">
        <f>IFERROR(VLOOKUP(D6,DB!A:G,7,0),"")</f>
        <v>Haj Removal</v>
      </c>
      <c r="K6" s="37" t="s">
        <v>39211</v>
      </c>
      <c r="L6" s="37" t="str">
        <f>IFERROR(VLOOKUP(D6,DB!A:I,9,0),"")</f>
        <v>Latis</v>
      </c>
    </row>
    <row r="7" spans="1:13">
      <c r="A7" s="37" t="s">
        <v>39212</v>
      </c>
      <c r="B7" s="37" t="str">
        <f>IFERROR(VLOOKUP(D7,DB!A:K,11,0),"")</f>
        <v>R5</v>
      </c>
      <c r="C7" s="37">
        <v>5</v>
      </c>
      <c r="D7" s="37" t="s">
        <v>38344</v>
      </c>
      <c r="E7" s="37" t="s">
        <v>39185</v>
      </c>
      <c r="F7" s="38">
        <v>45994.527881944443</v>
      </c>
      <c r="G7" s="135">
        <f ca="1">IFERROR(NOW()-F7,"")</f>
        <v>1.5767708333441988E-2</v>
      </c>
      <c r="H7" s="38">
        <v>45994.519641203704</v>
      </c>
      <c r="I7" s="37" t="str">
        <f>IFERROR(VLOOKUP(D7,DB!A:F,6,0),"")</f>
        <v>SCECO</v>
      </c>
      <c r="J7" s="37" t="str">
        <f>IFERROR(VLOOKUP(D7,DB!A:G,7,0),"")</f>
        <v>Haj Removal</v>
      </c>
      <c r="K7" s="37" t="s">
        <v>39213</v>
      </c>
      <c r="L7" s="37" t="str">
        <f>IFERROR(VLOOKUP(D7,DB!A:I,9,0),"")</f>
        <v>Latis</v>
      </c>
    </row>
    <row r="8" spans="1:13">
      <c r="A8" s="37"/>
      <c r="B8" s="37" t="str">
        <f>IFERROR(VLOOKUP(D8,DB!A:K,11,0),"")</f>
        <v/>
      </c>
      <c r="C8" s="37"/>
      <c r="D8" s="37"/>
      <c r="E8" s="37"/>
      <c r="F8" s="38"/>
      <c r="G8" s="135">
        <f ca="1">IFERROR(NOW()-F8,"")</f>
        <v>45994.543649652776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45994.543649652776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45994.543649652776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45994.543649652776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45994.543649652776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45994.543649652776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45994.543649652776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45994.543649652776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45994.543649652776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45994.543649652776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45994.543649652776</v>
      </c>
      <c r="H18" s="38"/>
      <c r="I18" s="37" t="str">
        <f>IFERROR(VLOOKUP(D18,DB!A:F,6,0),"")</f>
        <v/>
      </c>
      <c r="J18" s="37" t="str">
        <f>IFERROR(VLOOKUP(D18,DB!A:G,7,0),"")</f>
        <v/>
      </c>
      <c r="K18" s="37"/>
      <c r="L18" s="37" t="str">
        <f>IFERROR(VLOOKUP(D18,DB!A:I,9,0),"")</f>
        <v/>
      </c>
    </row>
    <row r="19" spans="1:12">
      <c r="A19" s="150"/>
      <c r="B19" s="150" t="str">
        <f>IFERROR(VLOOKUP(D19,DB!A:K,11,0),"")</f>
        <v/>
      </c>
      <c r="C19" s="150"/>
      <c r="D19" s="150"/>
      <c r="E19" s="150"/>
      <c r="F19" s="151"/>
      <c r="G19" s="152">
        <f ca="1">IFERROR(NOW()-F19,"")</f>
        <v>45994.543649652776</v>
      </c>
      <c r="H19" s="151"/>
      <c r="I19" s="150" t="str">
        <f>IFERROR(VLOOKUP(D19,DB!A:F,6,0),"")</f>
        <v/>
      </c>
      <c r="J19" s="150" t="str">
        <f>IFERROR(VLOOKUP(D19,DB!A:G,7,0),"")</f>
        <v/>
      </c>
      <c r="K19" s="150"/>
      <c r="L19" s="150" t="str">
        <f>IFERROR(VLOOKUP(D19,DB!A:I,9,0),"")</f>
        <v/>
      </c>
    </row>
    <row r="20" spans="1:12">
      <c r="A20" s="37"/>
      <c r="B20" s="37" t="str">
        <f>IFERROR(VLOOKUP(D20,DB!A:K,11,0),"")</f>
        <v/>
      </c>
      <c r="C20" s="37"/>
      <c r="D20" s="37"/>
      <c r="E20" s="37"/>
      <c r="F20" s="38"/>
      <c r="G20" s="135">
        <f t="shared" ref="G20:G51" ca="1" si="2">IFERROR(NOW()-F20,"")</f>
        <v>45994.543649652776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45994.543649652776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45994.543649652776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45994.543649652776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45994.543649652776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45994.543649652776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45994.543649652776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45994.543649652776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45994.543649652776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45994.543649652776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45994.543649652776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45994.543649652776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45994.543649652776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45994.543649652776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45994.543649652776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45994.543649652776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45994.543649652776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45994.543649652776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45994.543649652776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45994.543649652776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45994.543649652776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45994.543649652776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45994.543649652776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45994.543649652776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45994.543649652776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45994.543649652776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2"/>
        <v>45994.543649652776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2"/>
        <v>45994.543649652776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2"/>
        <v>45994.543649652776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2"/>
        <v>45994.543649652776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2"/>
        <v>45994.543649652776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2"/>
        <v>45994.543649652776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ref="G52:G83" ca="1" si="3">IFERROR(NOW()-F52,"")</f>
        <v>45994.543649652776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45994.543649652776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45994.543649652776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45994.543649652776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45994.543649652776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45994.543649652776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45994.543649652776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45994.543649652776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45994.543649652776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45994.543649652776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45994.543649652776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45994.543649652776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45994.543649652776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45994.543649652776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45994.543649652776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45994.543649652776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45994.543649652776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45994.543649652776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45994.543649652776</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45994.543649652776</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45994.543649652776</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45994.543649652776</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45994.543649652776</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t="shared" ca="1" si="3"/>
        <v>45994.543649652776</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t="shared" ca="1" si="3"/>
        <v>45994.543649652776</v>
      </c>
      <c r="H76" s="38"/>
      <c r="I76" s="37" t="str">
        <f>IFERROR(VLOOKUP(D76,DB!A:F,6,0),"")</f>
        <v/>
      </c>
      <c r="J76" s="37" t="str">
        <f>IFERROR(VLOOKUP(D76,DB!A:G,7,0),"")</f>
        <v/>
      </c>
      <c r="K76" s="37"/>
      <c r="L76" s="37" t="str">
        <f>IFERROR(VLOOKUP(D76,DB!A:I,9,0),"")</f>
        <v/>
      </c>
    </row>
    <row r="77" spans="1:12">
      <c r="A77" s="37"/>
      <c r="B77" s="37" t="str">
        <f>IFERROR(VLOOKUP(D77,DB!A:K,11,0),"")</f>
        <v/>
      </c>
      <c r="C77" s="37"/>
      <c r="D77" s="37"/>
      <c r="E77" s="37"/>
      <c r="F77" s="38"/>
      <c r="G77" s="135">
        <f t="shared" ca="1" si="3"/>
        <v>45994.543649652776</v>
      </c>
      <c r="H77" s="38"/>
      <c r="I77" s="37" t="str">
        <f>IFERROR(VLOOKUP(D77,DB!A:F,6,0),"")</f>
        <v/>
      </c>
      <c r="J77" s="37" t="str">
        <f>IFERROR(VLOOKUP(D77,DB!A:G,7,0),"")</f>
        <v/>
      </c>
      <c r="K77" s="37"/>
      <c r="L77" s="37" t="str">
        <f>IFERROR(VLOOKUP(D77,DB!A:I,9,0),"")</f>
        <v/>
      </c>
    </row>
    <row r="78" spans="1:12">
      <c r="A78" s="37"/>
      <c r="B78" s="37" t="str">
        <f>IFERROR(VLOOKUP(D78,DB!A:K,11,0),"")</f>
        <v/>
      </c>
      <c r="C78" s="37"/>
      <c r="D78" s="37"/>
      <c r="E78" s="37"/>
      <c r="F78" s="38"/>
      <c r="G78" s="135">
        <f t="shared" ca="1" si="3"/>
        <v>45994.543649652776</v>
      </c>
      <c r="H78" s="38"/>
      <c r="I78" s="37" t="str">
        <f>IFERROR(VLOOKUP(D78,DB!A:F,6,0),"")</f>
        <v/>
      </c>
      <c r="J78" s="37" t="str">
        <f>IFERROR(VLOOKUP(D78,DB!A:G,7,0),"")</f>
        <v/>
      </c>
      <c r="K78" s="37"/>
      <c r="L78" s="37" t="str">
        <f>IFERROR(VLOOKUP(D78,DB!A:I,9,0),"")</f>
        <v/>
      </c>
    </row>
    <row r="79" spans="1:12">
      <c r="A79" s="37"/>
      <c r="B79" s="37" t="str">
        <f>IFERROR(VLOOKUP(D79,DB!A:K,11,0),"")</f>
        <v/>
      </c>
      <c r="C79" s="37"/>
      <c r="D79" s="37"/>
      <c r="E79" s="37"/>
      <c r="F79" s="38"/>
      <c r="G79" s="135">
        <f t="shared" ca="1" si="3"/>
        <v>45994.543649652776</v>
      </c>
      <c r="H79" s="38"/>
      <c r="I79" s="37" t="str">
        <f>IFERROR(VLOOKUP(D79,DB!A:F,6,0),"")</f>
        <v/>
      </c>
      <c r="J79" s="37" t="str">
        <f>IFERROR(VLOOKUP(D79,DB!A:G,7,0),"")</f>
        <v/>
      </c>
      <c r="K79" s="37"/>
      <c r="L79" s="37" t="str">
        <f>IFERROR(VLOOKUP(D79,DB!A:I,9,0),"")</f>
        <v/>
      </c>
    </row>
    <row r="80" spans="1:12">
      <c r="A80" s="37"/>
      <c r="B80" s="37" t="str">
        <f>IFERROR(VLOOKUP(D80,DB!A:K,11,0),"")</f>
        <v/>
      </c>
      <c r="C80" s="37"/>
      <c r="D80" s="37"/>
      <c r="E80" s="37"/>
      <c r="F80" s="38"/>
      <c r="G80" s="135">
        <f t="shared" ca="1" si="3"/>
        <v>45994.543649652776</v>
      </c>
      <c r="H80" s="38"/>
      <c r="I80" s="37" t="str">
        <f>IFERROR(VLOOKUP(D80,DB!A:F,6,0),"")</f>
        <v/>
      </c>
      <c r="J80" s="37" t="str">
        <f>IFERROR(VLOOKUP(D80,DB!A:G,7,0),"")</f>
        <v/>
      </c>
      <c r="K80" s="37"/>
      <c r="L80" s="37" t="str">
        <f>IFERROR(VLOOKUP(D80,DB!A:I,9,0),"")</f>
        <v/>
      </c>
    </row>
    <row r="81" spans="1:12">
      <c r="A81" s="150"/>
      <c r="B81" s="150" t="str">
        <f>IFERROR(VLOOKUP(D81,DB!A:K,11,0),"")</f>
        <v/>
      </c>
      <c r="C81" s="150"/>
      <c r="D81" s="150"/>
      <c r="E81" s="150"/>
      <c r="F81" s="151"/>
      <c r="G81" s="152">
        <f t="shared" ca="1" si="3"/>
        <v>45994.543649652776</v>
      </c>
      <c r="H81" s="151"/>
      <c r="I81" s="150" t="str">
        <f>IFERROR(VLOOKUP(D81,DB!A:F,6,0),"")</f>
        <v/>
      </c>
      <c r="J81" s="150" t="str">
        <f>IFERROR(VLOOKUP(D81,DB!A:G,7,0),"")</f>
        <v/>
      </c>
      <c r="K81" s="150"/>
      <c r="L81" s="150" t="str">
        <f>IFERROR(VLOOKUP(D81,DB!A:I,9,0),"")</f>
        <v/>
      </c>
    </row>
  </sheetData>
  <dataValidations count="2">
    <dataValidation allowBlank="1" showInputMessage="1" showErrorMessage="1" sqref="E1" xr:uid="{920C6338-E771-4DAE-8C89-92A9093EA4DE}"/>
    <dataValidation type="list" allowBlank="1" showInputMessage="1" showErrorMessage="1" sqref="E2:E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2</v>
      </c>
      <c r="D2" s="119" t="s">
        <v>29079</v>
      </c>
      <c r="E2" s="142" t="s">
        <v>39106</v>
      </c>
      <c r="F2" s="121">
        <v>45994.474074074074</v>
      </c>
      <c r="G2" s="72">
        <f ca="1">IFERROR(NOW()-F2,"-")</f>
        <v>6.9575578701915219E-2</v>
      </c>
      <c r="H2" s="121">
        <v>45994.474074074074</v>
      </c>
      <c r="I2" s="119" t="str">
        <f>IFERROR(VLOOKUP(D2,DB!A:F,6,0),"")</f>
        <v>SCECO</v>
      </c>
      <c r="J2" s="119" t="str">
        <f>IFERROR(VLOOKUP(D2,DB!A:G,7,0),"")</f>
        <v>Dead</v>
      </c>
      <c r="K2" s="122" t="s">
        <v>39215</v>
      </c>
      <c r="L2" s="137" t="str">
        <f>IFERROR(VLOOKUP(D2,DB!A:I,9,0),"")</f>
        <v>Latis</v>
      </c>
    </row>
    <row r="3" spans="1:16382" ht="31.5" customHeight="1">
      <c r="A3" s="118"/>
      <c r="B3" s="119" t="str">
        <f>IFERROR(VLOOKUP(D3,DB!A:K,11,0),"")</f>
        <v/>
      </c>
      <c r="C3" s="120"/>
      <c r="D3" s="119" t="s">
        <v>39216</v>
      </c>
      <c r="E3" s="142"/>
      <c r="F3" s="121"/>
      <c r="G3" s="72">
        <f ca="1">IFERROR(NOW()-F3,"-")</f>
        <v>45994.543649652776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45994.543649652776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45994.543649652776</v>
      </c>
      <c r="H5" s="121"/>
      <c r="I5" s="119" t="str">
        <f>IFERROR(VLOOKUP(D5,DB!A:F,6,0),"")</f>
        <v/>
      </c>
      <c r="J5" s="119" t="str">
        <f>IFERROR(VLOOKUP(D5,DB!A:G,7,0),"")</f>
        <v/>
      </c>
      <c r="K5" s="122" t="s">
        <v>39216</v>
      </c>
      <c r="L5" s="137" t="str">
        <f>IFERROR(VLOOKUP(D5,DB!A:I,9,0),"")</f>
        <v/>
      </c>
    </row>
    <row r="6" spans="1:16382" ht="31.5" customHeight="1">
      <c r="A6" s="118"/>
      <c r="B6" s="119" t="str">
        <f>IFERROR(VLOOKUP(D6,DB!A:K,11,0),"")</f>
        <v/>
      </c>
      <c r="C6" s="120"/>
      <c r="D6" s="119"/>
      <c r="E6" s="142"/>
      <c r="F6" s="121"/>
      <c r="G6" s="72">
        <f ca="1">IFERROR(NOW()-F6,"-")</f>
        <v>45994.543649652776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45994.543649652776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45994.543649652776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45994.543649652776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45994.543649652776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45994.543649652776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45994.543649652776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45994.543649652776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45994.543649652776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45994.543649652776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45994.543649652776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45994.543649652776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45994.543649652776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45994.543649652776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45994.543649652776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45994.543649652776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45994.543649652776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45994.543649652776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45994.543649652776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45994.543649652776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45994.543649652776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45994.543649652776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45994.543649652776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45994.543649652776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45994.543649652776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45994.543649652776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45994.543649652776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45994.543649652776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45994.543649652776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45994.543649652776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45994.543649652776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45994.543649652776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45994.543649652776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45994.543649652776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45994.543649652776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45994.543649652776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45994.543649652776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45994.543649652776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45994.543649652776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45994.543649652776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45994.543649652776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45994.543649652776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45994.543649652776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45994.543649652776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45994.543649652776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45994.543649652776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45994.543649652776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45994.543649652776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45994.543649652776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45994.543649652776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45994.543649652776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45994.543649652776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45994.543649652776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45994.543649652776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45994.543649652776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45994.543649652776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45994.543649652776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45994.543649652776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45994.543649652776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45994.543649652776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45994.543649652776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45994.543649652776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45994.543649652776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45994.543649652776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45994.543649652776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45994.543649652776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45994.543649652776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45994.543649652776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45994.543649652776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45994.543649652776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45994.543649652776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45994.543649652776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45994.543649652776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45994.543649652776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45994.543649652776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45994.543649652776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45994.543649652776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45994.543649652776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45994.543649652776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45994.543649652776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45994.543649652776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45994.543649652776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45994.543649652776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45994.543649652776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45994.543649652776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45994.543649652776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45994.543649652776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45994.543649652776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45994.543649652776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45994.543649652776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45994.543649652776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45994.543649652776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45994.543649652776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45994.543649652776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45994.543649652776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45994.543649652776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45994.543649652776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45994.543649652776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45994.543649652776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45994.543649652776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45994.543649652776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45994.543649652776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45994.543649652776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45994.543649652776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45994.543649652776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45994.543649652776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45994.543649652776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45994.543649652776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45994.543649652776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45994.543649652776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45994.543649652776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45994.543649652776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45994.543649652776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45994.543649652776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45994.543649652776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45994.543649652776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45994.543649652776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45994.543649652776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45994.543649652776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45994.543649652776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45994.543649652776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45994.543649652776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45994.543649652776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45994.543649652776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45994.543649652776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45994.543649652776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45994.543649652776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45994.543649652776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45994.543649652776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45994.543649652776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45994.543649652776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45994.543649652776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45994.543649652776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45994.543649652776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45994.543649652776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45994.543649652776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45994.543649652776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45994.543649652776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45994.543649652776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45994.543649652776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45994.543649652776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45994.543649652776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45994.543649652776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45994.543649652776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45994.543649652776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45994.543649652776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45994.543649652776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45994.543649652776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45994.543649652776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45994.543649652776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45994.543649652776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45994.543649652776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45994.543649652776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45994.543649652776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45994.543649652776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45994.543649652776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45994.543649652776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45994.543649652776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45994.543649652776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45994.543649652776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45994.543649652776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45994.543649652776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45994.543649652776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45994.543649652776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45994.543649652776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45994.543649652776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45994.543649652776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45994.543649652776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45994.543649652776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45994.543649652776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45994.543649652776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45994.543649652776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45994.543649652776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45994.543649652776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45994.543649652776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45994.543649652776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45994.543649652776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45994.543649652776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45994.543649652776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45994.543649652776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45994.543649652776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45994.543649652776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45994.543649652776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45994.543649652776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45994.543649652776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45994.543649652776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45994.543649652776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45994.543649652776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45994.543649652776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45994.543649652776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45994.543649652776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45994.543649652776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45994.543649652776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45994.543649652776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45994.543649652776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45994.543649652776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45994.543649652776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45994.543649652776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45994.543649652776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45994.543649652776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45994.543649652776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45994.543649652776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45994.543649652776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45994.543649652776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45994.543649652776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45994.543649652776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45994.543649652776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45994.543649652776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45994.543649652776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45994.543649652776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45994.543649652776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45994.543649652776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45994.543649652776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45994.543649652776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45994.543649652776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45994.543649652776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45994.543649652776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45994.543649652776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45994.543649652776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45994.543649652776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45994.543649652776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45994.543649652776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45994.543649652776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45994.543649652776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45994.543649652776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45994.543649652776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45994.543649652776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45994.543649652776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45994.543649652776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45994.543649652776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45994.543649652776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45994.543649652776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45994.543649652776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45994.543649652776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45994.543649652776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45994.543649652776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45994.543649652776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45994.543649652776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45994.543649652776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45994.543649652776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45994.543649652776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45994.543649652776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45994.543649652776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45994.543649652776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45994.543649652776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45994.543649652776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45994.543649652776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45994.543649652776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45994.543649652776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45994.543649652776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45994.543649652776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45994.543649652776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45994.543649652776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45994.543649652776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45994.543649652776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45994.543649652776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45994.543649652776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45994.543649652776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45994.543649652776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45994.543649652776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45994.543649652776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45994.543649652776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45994.543649652776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45994.543649652776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45994.543649652776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45994.543649652776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45994.543649652776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45994.543649652776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45994.543649652776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45994.543649652776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45994.543649652776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45994.543649652776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45994.543649652776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45994.543649652776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45994.543649652776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45994.543649652776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45994.543649652776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45994.543649652776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45994.543649652776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45994.543649652776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45994.543649652776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45994.543649652776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45994.543649652776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45994.543649652776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45994.543649652776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45994.543649652776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45994.543649652776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45994.543649652776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45994.543649652776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45994.543649652776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45994.543649652776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45994.543649652776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45994.543649652776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45994.543649652776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45994.543649652776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45994.543649652776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45994.543649652776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45994.543649652776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45994.543649652776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45994.543649652776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45994.543649652776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45994.543649652776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45994.543649652776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45994.543649652776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45994.543649652776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45994.543649652776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45994.543649652776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45994.543649652776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45994.543649652776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45994.543649652776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45994.543649652776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45994.543649652776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45994.543649652776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45994.543649652776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45994.543649652776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45994.543649652776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45994.543649652776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45994.543649652776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45994.543649652776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45994.543649652776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45994.543649652776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45994.543649652776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45994.543649652776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45994.543649652776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45994.543649652776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45994.543649652776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45994.543649652776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45994.543649652776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45994.543649652776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45994.543649652776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45994.543649652776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45994.543649652776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45994.543649652776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45994.543649652776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45994.543649652776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45994.543649652776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45994.543649652776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45994.543649652776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45994.543649652776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45994.543649652776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45994.543649652776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45994.543649652776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45994.543649652776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45994.543649652776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45994.543649652776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45994.543649652776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45994.543649652776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45994.543649652776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45994.543649652776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45994.543649652776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45994.543649652776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45994.543649652776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45994.543649652776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45994.543649652776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45994.543649652776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45994.543649652776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45994.543649652776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45994.543649652776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45994.543649652776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45994.543649652776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45994.543649652776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45994.543649652776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45994.543649652776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45994.543649652776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45994.543649652776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45994.543649652776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45994.543649652776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45994.543649652776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45994.543649652776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45994.543649652776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45994.543649652776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45994.543649652776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45994.543649652776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45994.543649652776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45994.543649652776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45994.543649652776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45994.543649652776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45994.543649652776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45994.543649652776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45994.543649652776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45994.543649652776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45994.543649652776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45994.543649652776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45994.543649652776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45994.543649652776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45994.543649652776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45994.543649652776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45994.543649652776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45994.543649652776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45994.543649652776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45994.543649652776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45994.543649652776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45994.543649652776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45994.543649652776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45994.543649652776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45994.543649652776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45994.543649652776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45994.543649652776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45994.543649652776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45994.543649652776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45994.543649652776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45994.543649652776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45994.543649652776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45994.543649652776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45994.543649652776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45994.543649652776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45994.543649652776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45994.543649652776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45994.543649652776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45994.543649652776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45994.543649652776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45994.543649652776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45994.543649652776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45994.543649652776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45994.543649652776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45994.543649652776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45994.543649652776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45994.543649652776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45994.543649652776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45994.543649652776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45994.543649652776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45994.543649652776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45994.543649652776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45994.543649652776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45994.543649652776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45994.543649652776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45994.543649652776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45994.543649652776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45994.543649652776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45994.543649652776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45994.543649652776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45994.543649652776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45994.543649652776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45994.543649652776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45994.543649652776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45994.543649652776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45994.543649652776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45994.543649652776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45994.543649652776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45994.543649652776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45994.543649652776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45994.543649652776</v>
      </c>
      <c r="H447" s="121"/>
      <c r="I447" s="119" t="str">
        <f>IFERROR(VLOOKUP(D447,DB!A:F,6,0),"")</f>
        <v/>
      </c>
      <c r="J447" s="119" t="str">
        <f>IFERROR(VLOOKUP(D447,DB!A:G,7,0),"")</f>
        <v/>
      </c>
      <c r="K447" s="122"/>
      <c r="L447" s="137" t="str">
        <f>IFERROR(VLOOKUP(D447,DB!A:I,9,0),"")</f>
        <v/>
      </c>
    </row>
    <row r="448" spans="1:12" ht="31.5" customHeight="1">
      <c r="A448" s="143"/>
      <c r="B448" s="144" t="str">
        <f>IFERROR(VLOOKUP(D448,DB!A:K,11,0),"")</f>
        <v/>
      </c>
      <c r="C448" s="145"/>
      <c r="D448" s="144"/>
      <c r="E448" s="142"/>
      <c r="F448" s="146"/>
      <c r="G448" s="147">
        <f ca="1">IFERROR(NOW()-F448,"-")</f>
        <v>45994.543649652776</v>
      </c>
      <c r="H448" s="146"/>
      <c r="I448" s="144" t="str">
        <f>IFERROR(VLOOKUP(D448,DB!A:F,6,0),"")</f>
        <v/>
      </c>
      <c r="J448" s="144" t="str">
        <f>IFERROR(VLOOKUP(D448,DB!A:G,7,0),"")</f>
        <v/>
      </c>
      <c r="K448" s="148"/>
      <c r="L448" s="149" t="str">
        <f>IFERROR(VLOOKUP(D448,DB!A:I,9,0),"")</f>
        <v/>
      </c>
    </row>
  </sheetData>
  <dataValidations count="2">
    <dataValidation allowBlank="1" showInputMessage="1" showErrorMessage="1" sqref="E1" xr:uid="{9E1BC488-8814-4F8A-8DBE-742B3278AB71}"/>
    <dataValidation type="list" allowBlank="1" showInputMessage="1" showErrorMessage="1" sqref="E2:E4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2025-12-03T10:02:53Z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