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264" documentId="13_ncr:1_{F6CB121F-512D-4AA6-A0C1-0FB36C537598}" xr6:coauthVersionLast="47" xr6:coauthVersionMax="47" xr10:uidLastSave="{B8458D34-FBA3-46B3-B2C4-5EDA66D6399F}"/>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6" l="1"/>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B33" i="6"/>
  <c r="B34" i="6"/>
  <c r="B35"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I3"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I33" i="6"/>
  <c r="I34" i="6"/>
  <c r="I35" i="6"/>
  <c r="L3" i="6"/>
  <c r="L4" i="6"/>
  <c r="L5" i="6"/>
  <c r="L6" i="6"/>
  <c r="L7" i="6"/>
  <c r="L8" i="6"/>
  <c r="L9" i="6"/>
  <c r="L10" i="6"/>
  <c r="L11" i="6"/>
  <c r="L12" i="6"/>
  <c r="L13" i="6"/>
  <c r="L14" i="6"/>
  <c r="L15" i="6"/>
  <c r="L16" i="6"/>
  <c r="L17" i="6"/>
  <c r="L18" i="6"/>
  <c r="L19" i="6"/>
  <c r="L20" i="6"/>
  <c r="L21" i="6"/>
  <c r="L22" i="6"/>
  <c r="L23" i="6"/>
  <c r="L24" i="6"/>
  <c r="L25" i="6"/>
  <c r="L26" i="6"/>
  <c r="L27" i="6"/>
  <c r="L28" i="6"/>
  <c r="L29" i="6"/>
  <c r="L30" i="6"/>
  <c r="L31" i="6"/>
  <c r="L32" i="6"/>
  <c r="L33" i="6"/>
  <c r="L34" i="6"/>
  <c r="L35" i="6"/>
  <c r="J3" i="6"/>
  <c r="J4" i="6"/>
  <c r="J5" i="6"/>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J34" i="6"/>
  <c r="J35" i="6"/>
  <c r="B3" i="4"/>
  <c r="B4" i="4"/>
  <c r="B5" i="4"/>
  <c r="B6" i="4"/>
  <c r="B7" i="4"/>
  <c r="B2" i="6"/>
  <c r="G2" i="6"/>
  <c r="I2" i="6"/>
  <c r="J2" i="6"/>
  <c r="L2"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alcChain>
</file>

<file path=xl/sharedStrings.xml><?xml version="1.0" encoding="utf-8"?>
<sst xmlns="http://schemas.openxmlformats.org/spreadsheetml/2006/main" count="180290" uniqueCount="39130">
  <si>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</si>
  <si>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</si>
  <si>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</si>
  <si>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</si>
  <si>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</si>
  <si>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</si>
  <si>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</si>
  <si>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</si>
  <si>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</si>
  <si>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</si>
  <si>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</si>
  <si>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</si>
  <si>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</si>
  <si>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</si>
  <si>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</si>
  <si>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</si>
  <si>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</si>
  <si>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</si>
  <si>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</si>
  <si>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</si>
  <si>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</si>
  <si>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</si>
  <si>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</si>
  <si>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</si>
  <si>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</si>
  <si>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</si>
  <si>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</si>
  <si>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</si>
  <si>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</si>
  <si>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</si>
  <si>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</si>
  <si>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</si>
  <si>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</si>
  <si>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</si>
  <si>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</si>
  <si>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</si>
  <si>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</si>
  <si>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</si>
  <si>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</si>
  <si>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</si>
  <si>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</si>
  <si>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</si>
  <si>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</si>
  <si>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</si>
  <si>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</si>
  <si>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</si>
  <si>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</si>
  <si>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</si>
  <si>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</si>
  <si>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</si>
  <si>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</si>
  <si>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</si>
  <si>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</si>
  <si>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</si>
  <si>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</si>
  <si>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</si>
  <si>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</si>
  <si>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</si>
  <si>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</si>
  <si>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</si>
  <si>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</si>
  <si>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</si>
  <si>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</si>
  <si>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</si>
  <si>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</si>
  <si>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</si>
  <si>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</si>
  <si>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</si>
  <si>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</si>
  <si>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</si>
  <si>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</si>
  <si>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</si>
  <si>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</si>
  <si>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</si>
  <si>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</si>
  <si>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</si>
  <si>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</si>
  <si>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</si>
  <si>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</si>
  <si>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</si>
  <si>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</si>
  <si>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</si>
  <si>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</si>
  <si>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</si>
  <si>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</si>
  <si>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</si>
  <si>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</si>
  <si>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</si>
  <si>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</si>
  <si>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</si>
  <si>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</si>
  <si>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</si>
  <si>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</si>
  <si>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</si>
  <si>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</si>
  <si>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</si>
  <si>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</si>
  <si>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</si>
  <si>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</si>
  <si>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</si>
  <si>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</si>
  <si>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</si>
  <si>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</si>
  <si>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</si>
  <si>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</si>
  <si>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</si>
  <si>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</si>
  <si>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</si>
  <si>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</si>
  <si>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</si>
  <si>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</si>
  <si>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</si>
  <si>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</si>
  <si>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</si>
  <si>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</si>
  <si>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</si>
  <si>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</si>
  <si>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</si>
  <si>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</si>
  <si>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</si>
  <si>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</si>
  <si>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</si>
  <si>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</si>
  <si>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</si>
  <si>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</si>
  <si>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</si>
  <si>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</si>
  <si>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</si>
  <si>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</si>
  <si>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</si>
  <si>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</si>
  <si>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</si>
  <si>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</si>
  <si>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</si>
  <si>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</si>
  <si>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</si>
  <si>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</si>
  <si>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</si>
  <si>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</si>
  <si>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</si>
  <si>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</si>
  <si>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</si>
  <si>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</si>
  <si>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</si>
  <si>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</si>
  <si>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</si>
  <si>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</si>
  <si>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</si>
  <si>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</si>
  <si>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</si>
  <si>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</si>
  <si>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</si>
  <si>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</si>
  <si>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</si>
  <si>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</si>
  <si>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</si>
  <si>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</si>
  <si>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</si>
  <si>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</si>
  <si>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</si>
  <si>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</si>
  <si>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</si>
  <si>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</si>
  <si>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</si>
  <si>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</si>
  <si>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</si>
  <si>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</si>
  <si>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</si>
  <si>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</si>
  <si>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</si>
  <si>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</si>
  <si>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</si>
  <si>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</si>
  <si>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</si>
  <si>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</si>
  <si>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</si>
  <si>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</si>
  <si>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</si>
  <si>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</si>
  <si>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</si>
  <si>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</si>
  <si>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</si>
  <si>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</si>
  <si>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</si>
  <si>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</si>
  <si>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</si>
  <si>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</si>
  <si>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</si>
  <si>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</si>
  <si>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</si>
  <si>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</si>
  <si>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</si>
  <si>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</si>
  <si>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</si>
  <si>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</si>
  <si>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</si>
  <si>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</si>
  <si>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</si>
  <si>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</si>
  <si>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</si>
  <si>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</si>
  <si>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</si>
  <si>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</si>
  <si>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</si>
  <si>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</si>
  <si>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</si>
  <si>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</si>
  <si>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</si>
  <si>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</si>
  <si>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</si>
  <si>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</si>
  <si>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</si>
  <si>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</si>
  <si>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</si>
  <si>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</si>
  <si>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</si>
  <si>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</si>
  <si>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</si>
  <si>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</si>
  <si>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</si>
  <si>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</si>
  <si>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</si>
  <si>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</si>
  <si>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</si>
  <si>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</si>
  <si>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</si>
  <si>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</si>
  <si>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</si>
  <si>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</si>
  <si>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</si>
  <si>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</si>
  <si>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</si>
  <si>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</si>
  <si>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</si>
  <si>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</si>
  <si>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</si>
  <si>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</si>
  <si>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</si>
  <si>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</si>
  <si>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</si>
  <si>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</si>
  <si>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</si>
  <si>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</si>
  <si>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</si>
  <si>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</si>
  <si>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</si>
  <si>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</si>
  <si>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</si>
  <si>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</si>
  <si>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</si>
  <si>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</si>
  <si>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</si>
  <si>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</si>
  <si>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</si>
  <si>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</si>
  <si>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</si>
  <si>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</si>
  <si>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</si>
  <si>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</si>
  <si>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</si>
  <si>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</si>
  <si>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</si>
  <si>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</si>
  <si>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</si>
  <si>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</si>
  <si>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</si>
  <si>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</si>
  <si>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</si>
  <si>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</si>
  <si>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</si>
  <si>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</si>
  <si>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</si>
  <si>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</si>
  <si>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</si>
  <si>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</si>
  <si>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</si>
  <si>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</si>
  <si>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</si>
  <si>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</si>
  <si>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</si>
  <si>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</si>
  <si>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</si>
  <si>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</si>
  <si>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</si>
  <si>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</si>
  <si>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</si>
  <si>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</si>
  <si>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</si>
  <si>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</si>
  <si>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</si>
  <si>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</si>
  <si>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</si>
  <si>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</si>
  <si>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</si>
  <si>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</si>
  <si>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</si>
  <si>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</si>
  <si>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</si>
  <si>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</si>
  <si>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</si>
  <si>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</si>
  <si>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</si>
  <si>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</si>
  <si>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</si>
  <si>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</si>
  <si>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</si>
  <si>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</si>
  <si>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</si>
  <si>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</si>
  <si>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</si>
  <si>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</si>
  <si>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</si>
  <si>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</si>
  <si>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</si>
  <si>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</si>
  <si>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</si>
  <si>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</si>
  <si>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</si>
  <si>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</si>
  <si>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</si>
  <si>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</si>
  <si>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</si>
  <si>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</si>
  <si>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</si>
  <si>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</si>
  <si>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</si>
  <si>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</si>
  <si>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</si>
  <si>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</si>
  <si>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</si>
  <si>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</si>
  <si>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</si>
  <si>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</si>
  <si>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</si>
  <si>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</si>
  <si>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</si>
  <si>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</si>
  <si>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</si>
  <si>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</si>
  <si>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</si>
  <si>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</si>
  <si>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</si>
  <si>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</si>
  <si>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</si>
  <si>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</si>
  <si>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</si>
  <si>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</si>
  <si>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</si>
  <si>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</si>
  <si>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</si>
  <si>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</si>
  <si>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</si>
  <si>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</si>
  <si>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</si>
  <si>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</si>
  <si>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</si>
  <si>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</si>
  <si>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</si>
  <si>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</si>
  <si>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</si>
  <si>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</si>
  <si>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</si>
  <si>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</si>
  <si>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</si>
  <si>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</si>
  <si>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</si>
  <si>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</si>
  <si>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</si>
  <si>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</si>
  <si>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</si>
  <si>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</si>
  <si>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</si>
  <si>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</si>
  <si>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</si>
  <si>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</si>
  <si>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</si>
  <si>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</si>
  <si>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</si>
  <si>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</si>
  <si>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</si>
  <si>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</si>
  <si>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</si>
  <si>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</si>
  <si>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</si>
  <si>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</si>
  <si>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</si>
  <si>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</si>
  <si>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</si>
  <si>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</si>
  <si>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</si>
  <si>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</si>
  <si>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</si>
  <si>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</si>
  <si>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</si>
  <si>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</si>
  <si>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</si>
  <si>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</si>
  <si>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</si>
  <si>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</si>
  <si>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</si>
  <si>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</si>
  <si>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</si>
  <si>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</si>
  <si>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</si>
  <si>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</si>
  <si>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</si>
  <si>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</si>
  <si>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</si>
  <si>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</si>
  <si>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</si>
  <si>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</si>
  <si>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</si>
  <si>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</si>
  <si>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</si>
  <si>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</si>
  <si>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</si>
  <si>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</si>
  <si>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</si>
  <si>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</si>
  <si>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</si>
  <si>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</si>
  <si>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</si>
  <si>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</si>
  <si>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</si>
  <si>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</si>
  <si>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</si>
  <si>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</si>
  <si>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</si>
  <si>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</si>
  <si>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</si>
  <si>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</si>
  <si>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</si>
  <si>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</si>
  <si>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</si>
  <si>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</si>
  <si>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</si>
  <si>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</si>
  <si>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</si>
  <si>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</si>
  <si>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</si>
  <si>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</si>
  <si>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</si>
  <si>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</si>
  <si>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</si>
  <si>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</si>
  <si>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</si>
  <si>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</si>
  <si>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</si>
  <si>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</si>
  <si>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</si>
  <si>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</si>
  <si>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</si>
  <si>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</si>
  <si>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</si>
  <si>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</si>
  <si>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</si>
  <si>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</si>
  <si>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</si>
  <si>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</si>
  <si>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</si>
  <si>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</si>
  <si>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</si>
  <si>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</si>
  <si>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</si>
  <si>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</si>
  <si>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</si>
  <si>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</si>
  <si>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</si>
  <si>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</si>
  <si>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</si>
  <si>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</si>
  <si>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</si>
  <si>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</si>
  <si>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</si>
  <si>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</si>
  <si>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</si>
  <si>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</si>
  <si>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</si>
  <si>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</si>
  <si>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</si>
  <si>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</si>
  <si>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</si>
  <si>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</si>
  <si>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</si>
  <si>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</si>
  <si>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</si>
  <si>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</si>
  <si>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</si>
  <si>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</si>
  <si>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</si>
  <si>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</si>
  <si>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</si>
  <si>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</si>
  <si>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</si>
  <si>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</si>
  <si>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</si>
  <si>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</si>
  <si>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</si>
  <si>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</si>
  <si>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</si>
  <si>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</si>
  <si>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</si>
  <si>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</si>
  <si>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</si>
  <si>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</si>
  <si>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</si>
  <si>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</si>
  <si>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</si>
  <si>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</si>
  <si>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</si>
  <si>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</si>
  <si>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</si>
  <si>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</si>
  <si>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</si>
  <si>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</si>
  <si>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</si>
  <si>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</si>
  <si>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</si>
  <si>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</si>
  <si>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</si>
  <si>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</si>
  <si>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</si>
  <si>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</si>
  <si>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</si>
  <si>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</si>
  <si>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</si>
  <si>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</si>
  <si>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</si>
  <si>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</si>
  <si>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</si>
  <si>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</si>
  <si>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</si>
  <si>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</si>
  <si>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</si>
  <si>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</si>
  <si>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</si>
  <si>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</si>
  <si>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</si>
  <si>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</si>
  <si>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</si>
  <si>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</si>
  <si>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</si>
  <si>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</si>
  <si>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</si>
  <si>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</si>
  <si>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</si>
  <si>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</si>
  <si>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</si>
  <si>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</si>
  <si>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</si>
  <si>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</si>
  <si>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</si>
  <si>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</si>
  <si>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</si>
  <si>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</si>
  <si>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</si>
  <si>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</si>
  <si>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</si>
  <si>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</si>
  <si>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</si>
  <si>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</si>
  <si>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</si>
  <si>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</si>
  <si>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</si>
  <si>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</si>
  <si>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</si>
  <si>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</si>
  <si>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</si>
  <si>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</si>
  <si>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</si>
  <si>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</si>
  <si>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</si>
  <si>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</si>
  <si>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</si>
  <si>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</si>
  <si>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</si>
  <si>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</si>
  <si>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</si>
  <si>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</si>
  <si>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</si>
  <si>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</si>
  <si>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</si>
  <si>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</si>
  <si>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</si>
  <si>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</si>
  <si>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</si>
  <si>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</si>
  <si>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</si>
  <si>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</si>
  <si>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</si>
  <si>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</si>
  <si>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</si>
  <si>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</si>
  <si>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</si>
  <si>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</si>
  <si>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</si>
  <si>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</si>
  <si>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</si>
  <si>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</si>
  <si>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</si>
  <si>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</si>
  <si>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</si>
  <si>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</si>
  <si>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</si>
  <si>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</si>
  <si>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</si>
  <si>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</si>
  <si>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</si>
  <si>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</si>
  <si>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</si>
  <si>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</si>
  <si>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</si>
  <si>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</si>
  <si>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</si>
  <si>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</si>
  <si>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</si>
  <si>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</si>
  <si>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</si>
  <si>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</si>
  <si>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</si>
  <si>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</si>
  <si>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</si>
  <si>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</si>
  <si>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</si>
  <si>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</si>
  <si>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</si>
  <si>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</si>
  <si>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</si>
  <si>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</si>
  <si>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</si>
  <si>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</si>
  <si>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</si>
  <si>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</si>
  <si>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</si>
  <si>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</si>
  <si>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</si>
  <si>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</si>
  <si>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</si>
  <si>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</si>
  <si>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</si>
  <si>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</si>
  <si>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</si>
  <si>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</si>
  <si>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</si>
  <si>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</si>
  <si>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</si>
  <si>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</si>
  <si>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</si>
  <si>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</si>
  <si>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</si>
  <si>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</si>
  <si>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</si>
  <si>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</si>
  <si>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</si>
  <si>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</si>
  <si>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</si>
  <si>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</si>
  <si>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</si>
  <si>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</si>
  <si>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</si>
  <si>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</si>
  <si>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</si>
  <si>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</si>
  <si>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</si>
  <si>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</si>
  <si>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</si>
  <si>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</si>
  <si>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</si>
  <si>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</si>
  <si>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</si>
  <si>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</si>
  <si>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</si>
  <si>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</si>
  <si>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</si>
  <si>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</si>
  <si>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</si>
  <si>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</si>
  <si>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</si>
  <si>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</si>
  <si>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</si>
  <si>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</si>
  <si>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</si>
  <si>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</si>
  <si>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</si>
  <si>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</si>
  <si>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</si>
  <si>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</si>
  <si>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</si>
  <si>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</si>
  <si>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</si>
  <si>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</si>
  <si>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</si>
  <si>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</si>
  <si>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</si>
  <si>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</si>
  <si>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</si>
  <si>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</si>
  <si>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</si>
  <si>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</si>
  <si>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</si>
  <si>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</si>
  <si>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</si>
  <si>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</si>
  <si>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</si>
  <si>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</si>
  <si>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</si>
  <si>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</si>
  <si>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</si>
  <si>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</si>
  <si>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</si>
  <si>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</si>
  <si>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</si>
  <si>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</si>
  <si>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</si>
  <si>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</si>
  <si>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</si>
  <si>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</si>
  <si>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</si>
  <si>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</si>
  <si>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</si>
  <si>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</si>
  <si>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</si>
  <si>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</si>
  <si>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</si>
  <si>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</si>
  <si>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</si>
  <si>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</si>
  <si>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</si>
  <si>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</si>
  <si>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</si>
  <si>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</si>
  <si>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</si>
  <si>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</si>
  <si>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</si>
  <si>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</si>
  <si>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</si>
  <si>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</si>
  <si>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</si>
  <si>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</si>
  <si>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</si>
  <si>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</si>
  <si>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</si>
  <si>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</si>
  <si>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</si>
  <si>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</si>
  <si>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</si>
  <si>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</si>
  <si>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</si>
  <si>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</si>
  <si>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</si>
  <si>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</si>
  <si>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</si>
  <si>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</si>
  <si>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</si>
  <si>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</si>
  <si>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</si>
  <si>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</si>
  <si>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</si>
  <si>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</si>
  <si>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</si>
  <si>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</si>
  <si>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</si>
  <si>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</si>
  <si>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</si>
  <si>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</si>
  <si>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</si>
  <si>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</si>
  <si>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</si>
  <si>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</si>
  <si>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</si>
  <si>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</si>
  <si>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</si>
  <si>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</si>
  <si>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</si>
  <si>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</si>
  <si>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</si>
  <si>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</si>
  <si>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</si>
  <si>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</si>
  <si>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</si>
  <si>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</si>
  <si>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</si>
  <si>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</si>
  <si>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</si>
  <si>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</si>
  <si>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</si>
  <si>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</si>
  <si>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</si>
  <si>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</si>
  <si>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</si>
  <si>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</si>
  <si>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</si>
  <si>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</si>
  <si>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</si>
  <si>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</si>
  <si>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</si>
  <si>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</si>
  <si>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</si>
  <si>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</si>
  <si>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</si>
  <si>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</si>
  <si>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</si>
  <si>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</si>
  <si>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</si>
  <si>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</si>
  <si>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</si>
  <si>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</si>
  <si>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</si>
  <si>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</si>
  <si>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</si>
  <si>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</si>
  <si>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</si>
  <si>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</si>
  <si>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</si>
  <si>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</si>
  <si>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</si>
  <si>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</si>
  <si>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</si>
  <si>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</si>
  <si>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</si>
  <si>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</si>
  <si>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</si>
  <si>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</si>
  <si>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</si>
  <si>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</si>
  <si>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</si>
  <si>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</si>
  <si>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</si>
  <si>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</si>
  <si>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</si>
  <si>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</si>
  <si>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</si>
  <si>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</si>
  <si>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</si>
  <si>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</si>
  <si>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</si>
  <si>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</si>
  <si>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</si>
  <si>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</si>
  <si>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</si>
  <si>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</si>
  <si>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</si>
  <si>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</si>
  <si>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</si>
  <si>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</si>
  <si>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</si>
  <si>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</si>
  <si>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</si>
  <si>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</si>
  <si>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</si>
  <si>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</si>
  <si>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</si>
  <si>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</si>
  <si>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</si>
  <si>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</si>
  <si>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</si>
  <si>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</si>
  <si>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</si>
  <si>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</si>
  <si>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</si>
  <si>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</si>
  <si>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</si>
  <si>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</si>
  <si>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</si>
  <si>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</si>
  <si>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</si>
  <si>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</si>
  <si>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</si>
  <si>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</si>
  <si>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</si>
  <si>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</si>
  <si>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</si>
  <si>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</si>
  <si>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</si>
  <si>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</si>
  <si>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</si>
  <si>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</si>
  <si>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</si>
  <si>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</si>
  <si>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</si>
  <si>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</si>
  <si>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</si>
  <si>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</si>
  <si>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</si>
  <si>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</si>
  <si>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</si>
  <si>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</si>
  <si>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</si>
  <si>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</si>
  <si>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</si>
  <si>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</si>
  <si>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</si>
  <si>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</si>
  <si>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</si>
  <si>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</si>
  <si>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</si>
  <si>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</si>
  <si>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</si>
  <si>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</si>
  <si>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</si>
  <si>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</si>
  <si>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</si>
  <si>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</si>
  <si>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</si>
  <si>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</si>
  <si>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</si>
  <si>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</si>
  <si>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</si>
  <si>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</si>
  <si>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</si>
  <si>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</si>
  <si>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</si>
  <si>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</si>
  <si>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</si>
  <si>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</si>
  <si>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</si>
  <si>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</si>
  <si>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</si>
  <si>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</si>
  <si>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</si>
  <si>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</si>
  <si>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</si>
  <si>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</si>
  <si>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</si>
  <si>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</si>
  <si>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</si>
  <si>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</si>
  <si>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</si>
  <si>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</si>
  <si>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</si>
  <si>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</si>
  <si>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</si>
  <si>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</si>
  <si>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</si>
  <si>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</si>
  <si>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</si>
  <si>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</si>
  <si>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</si>
  <si>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</si>
  <si>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</si>
  <si>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</si>
  <si>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</si>
  <si>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</si>
  <si>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</si>
  <si>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</si>
  <si>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</si>
  <si>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</si>
  <si>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</si>
  <si>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</si>
  <si>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</si>
  <si>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</si>
  <si>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</si>
  <si>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</si>
  <si>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</si>
  <si>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</si>
  <si>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</si>
  <si>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</si>
  <si>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</si>
  <si>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</si>
  <si>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</si>
  <si>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</si>
  <si>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</si>
  <si>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</si>
  <si>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</si>
  <si>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</si>
  <si>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</si>
  <si>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</si>
  <si>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</si>
  <si>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</si>
  <si>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</si>
  <si>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</si>
  <si>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</si>
  <si>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</si>
  <si>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</si>
  <si>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</si>
  <si>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</si>
  <si>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</si>
  <si>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</si>
  <si>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</si>
  <si>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</si>
  <si>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</si>
  <si>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</si>
  <si>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</si>
  <si>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</si>
  <si>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</si>
  <si>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</si>
  <si>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</si>
  <si>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</si>
  <si>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</si>
  <si>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</si>
  <si>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</si>
  <si>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</si>
  <si>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</si>
  <si>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</si>
  <si>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</si>
  <si>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</si>
  <si>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</si>
  <si>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</si>
  <si>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</si>
  <si>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</si>
  <si>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</si>
  <si>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</si>
  <si>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</si>
  <si>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</si>
  <si>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</si>
  <si>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</si>
  <si>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</si>
  <si>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</si>
  <si>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</si>
  <si>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</si>
  <si>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</si>
  <si>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</si>
  <si>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</si>
  <si>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</si>
  <si>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</si>
  <si>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</si>
  <si>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</si>
  <si>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</si>
  <si>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</si>
  <si>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</si>
  <si>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</si>
  <si>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</si>
  <si>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</si>
  <si>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</si>
  <si>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</si>
  <si>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</si>
  <si>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</si>
  <si>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</si>
  <si>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</si>
  <si>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</si>
  <si>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</si>
  <si>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</si>
  <si>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</si>
  <si>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</si>
  <si>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</si>
  <si>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</si>
  <si>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</si>
  <si>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</si>
  <si>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</si>
  <si>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</si>
  <si>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</si>
  <si>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</si>
  <si>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</si>
  <si>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</si>
  <si>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</si>
  <si>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</si>
  <si>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</si>
  <si>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</si>
  <si>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</si>
  <si>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</si>
  <si>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</si>
  <si>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</si>
  <si>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</si>
  <si>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</si>
  <si>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</si>
  <si>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</si>
  <si>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</si>
  <si>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</si>
  <si>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</si>
  <si>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</si>
  <si>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</si>
  <si>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</si>
  <si>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</si>
  <si>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</si>
  <si>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</si>
  <si>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</si>
  <si>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</si>
  <si>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</si>
  <si>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</si>
  <si>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</si>
  <si>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</si>
  <si>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</si>
  <si>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</si>
  <si>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</si>
  <si>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</si>
  <si>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</si>
  <si>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</si>
  <si>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</si>
  <si>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</si>
  <si>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</si>
  <si>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</si>
  <si>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</si>
  <si>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</si>
  <si>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</si>
  <si>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</si>
  <si>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</si>
  <si>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</si>
  <si>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</si>
  <si>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</si>
  <si>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</si>
  <si>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</si>
  <si>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</si>
  <si>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</si>
  <si>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</si>
  <si>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</si>
  <si>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</si>
  <si>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</si>
  <si>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</si>
  <si>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</si>
  <si>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</si>
  <si>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</si>
  <si>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</si>
  <si>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</si>
  <si>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</si>
  <si>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</si>
  <si>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</si>
  <si>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</si>
  <si>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</si>
  <si>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</si>
  <si>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</si>
  <si>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</si>
  <si>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</si>
  <si>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</si>
  <si>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</si>
  <si>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</si>
  <si>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</si>
  <si>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</si>
  <si>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</si>
  <si>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</si>
  <si>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</si>
  <si>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</si>
  <si>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</si>
  <si>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</si>
  <si>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</si>
  <si>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</si>
  <si>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</si>
  <si>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</si>
  <si>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</si>
  <si>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</si>
  <si>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</si>
  <si>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</si>
  <si>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</si>
  <si>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</si>
  <si>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</si>
  <si>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</si>
  <si>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</si>
  <si>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</si>
  <si>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</si>
  <si>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</si>
  <si>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</si>
  <si>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</si>
  <si>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</si>
  <si>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</si>
  <si>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</si>
  <si>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</si>
  <si>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</si>
  <si>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</si>
  <si>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</si>
  <si>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</si>
  <si>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</si>
  <si>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</si>
  <si>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</si>
  <si>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</si>
  <si>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</si>
  <si>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</si>
  <si>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</si>
  <si>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</si>
  <si>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</si>
  <si>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</si>
  <si>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</si>
  <si>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</si>
  <si>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</si>
  <si>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</si>
  <si>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</si>
  <si>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</si>
  <si>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</si>
  <si>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</si>
  <si>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</si>
  <si>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</si>
  <si>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</si>
  <si>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</si>
  <si>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</si>
  <si>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</si>
  <si>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</si>
  <si>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</si>
  <si>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</si>
  <si>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</si>
  <si>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</si>
  <si>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</si>
  <si>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</si>
  <si>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</si>
  <si>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</si>
  <si>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</si>
  <si>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</si>
  <si>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</si>
  <si>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</si>
  <si>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</si>
  <si>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</si>
  <si>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</si>
  <si>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</si>
  <si>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</si>
  <si>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</si>
  <si>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</si>
  <si>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</si>
  <si>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</si>
  <si>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</si>
  <si>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</si>
  <si>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</si>
  <si>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</si>
  <si>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</si>
  <si>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</si>
  <si>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</si>
  <si>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</si>
  <si>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</si>
  <si>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</si>
  <si>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</si>
  <si>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</si>
  <si>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</si>
  <si>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</si>
  <si>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</si>
  <si>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</si>
  <si>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</si>
  <si>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</si>
  <si>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</si>
  <si>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</si>
  <si>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</si>
  <si>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</si>
  <si>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</si>
  <si>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</si>
  <si>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</si>
  <si>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</si>
  <si>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</si>
  <si>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</si>
  <si>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</si>
  <si>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</si>
  <si>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</si>
  <si>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</si>
  <si>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</si>
  <si>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</si>
  <si>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</si>
  <si>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</si>
  <si>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</si>
  <si>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</si>
  <si>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</si>
  <si>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</si>
  <si>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</si>
  <si>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</si>
  <si>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</si>
  <si>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</si>
  <si>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</si>
  <si>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</si>
  <si>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</si>
  <si>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</si>
  <si>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</si>
  <si>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</si>
  <si>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</si>
  <si>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</si>
  <si>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</si>
  <si>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</si>
  <si>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</si>
  <si>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</si>
  <si>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</si>
  <si>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</si>
  <si>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</si>
  <si>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</si>
  <si>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</si>
  <si>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</si>
  <si>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</si>
  <si>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</si>
  <si>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</si>
  <si>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</si>
  <si>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</si>
  <si>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</si>
  <si>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</si>
  <si>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</si>
  <si>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</si>
  <si>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</si>
  <si>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</si>
  <si>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</si>
  <si>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</si>
  <si>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</si>
  <si>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</si>
  <si>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</si>
  <si>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</si>
  <si>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</si>
  <si>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</si>
  <si>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</si>
  <si>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</si>
  <si>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</si>
  <si>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</si>
  <si>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</si>
  <si>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</si>
  <si>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</si>
  <si>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</si>
  <si>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</si>
  <si>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</si>
  <si>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</si>
  <si>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</si>
  <si>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</si>
  <si>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</si>
  <si>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</si>
  <si>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</si>
  <si>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</si>
  <si>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</si>
  <si>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</si>
  <si>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</si>
  <si>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</si>
  <si>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</si>
  <si>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</si>
  <si>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</si>
  <si>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</si>
  <si>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</si>
  <si>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</si>
  <si>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</si>
  <si>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</si>
  <si>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</si>
  <si>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</si>
  <si>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</si>
  <si>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</si>
  <si>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</si>
  <si>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</si>
  <si>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</si>
  <si>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</si>
  <si>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</si>
  <si>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</si>
  <si>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</si>
  <si>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</si>
  <si>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</si>
  <si>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</si>
  <si>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</si>
  <si>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</si>
  <si>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</si>
  <si>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</si>
  <si>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</si>
  <si>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</si>
  <si>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</si>
  <si>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</si>
  <si>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</si>
  <si>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</si>
  <si>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</si>
  <si>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</si>
  <si>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</si>
  <si>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</si>
  <si>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</si>
  <si>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</si>
  <si>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</si>
  <si>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</si>
  <si>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</si>
  <si>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</si>
  <si>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</si>
  <si>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</si>
  <si>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</si>
  <si>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</si>
  <si>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</si>
  <si>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</si>
  <si>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</si>
  <si>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</si>
  <si>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</si>
  <si>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</si>
  <si>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</si>
  <si>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</si>
  <si>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</si>
  <si>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</si>
  <si>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</si>
  <si>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</si>
  <si>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</si>
  <si>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</si>
  <si>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</si>
  <si>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</si>
  <si>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</si>
  <si>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</si>
  <si>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</si>
  <si>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</si>
  <si>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</si>
  <si>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</si>
  <si>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</si>
  <si>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</si>
  <si>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</si>
  <si>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</si>
  <si>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</si>
  <si>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</si>
  <si>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</si>
  <si>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</si>
  <si>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</si>
  <si>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</si>
  <si>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</si>
  <si>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</si>
  <si>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</si>
  <si>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</si>
  <si>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</si>
  <si>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</si>
  <si>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</si>
  <si>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</si>
  <si>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</si>
  <si>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</si>
  <si>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</si>
  <si>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</si>
  <si>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</si>
  <si>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</si>
  <si>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</si>
  <si>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</si>
  <si>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</si>
  <si>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</si>
  <si>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</si>
  <si>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</si>
  <si>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</si>
  <si>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</si>
  <si>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</si>
  <si>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</si>
  <si>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</si>
  <si>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</si>
  <si>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</si>
  <si>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</si>
  <si>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</si>
  <si>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</si>
  <si>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</si>
  <si>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</si>
  <si>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</si>
  <si>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</si>
  <si>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</si>
  <si>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</si>
  <si>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</si>
  <si>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</si>
  <si>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</si>
  <si>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</si>
  <si>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</si>
  <si>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</si>
  <si>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</si>
  <si>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</si>
  <si>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</si>
  <si>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</si>
  <si>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</si>
  <si>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</si>
  <si>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</si>
  <si>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</si>
  <si>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</si>
  <si>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</si>
  <si>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</si>
  <si>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</si>
  <si>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</si>
  <si>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</si>
  <si>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</si>
  <si>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</si>
  <si>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</si>
  <si>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</si>
  <si>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</si>
  <si>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</si>
  <si>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</si>
  <si>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</si>
  <si>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</si>
  <si>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</si>
  <si>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</si>
  <si>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</si>
  <si>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</si>
  <si>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</si>
  <si>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</si>
  <si>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</si>
  <si>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</si>
  <si>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</si>
  <si>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</si>
  <si>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</si>
  <si>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</si>
  <si>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</si>
  <si>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</si>
  <si>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</si>
  <si>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</si>
  <si>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</si>
  <si>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</si>
  <si>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</si>
  <si>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</si>
  <si>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</si>
  <si>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</si>
  <si>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</si>
  <si>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</si>
  <si>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</si>
  <si>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</si>
  <si>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</si>
  <si>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</si>
  <si>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</si>
  <si>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</si>
  <si>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</si>
  <si>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</si>
  <si>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</si>
  <si>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</si>
  <si>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</si>
  <si>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</si>
  <si>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</si>
  <si>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</si>
  <si>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</si>
  <si>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</si>
  <si>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</si>
  <si>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</si>
  <si>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</si>
  <si>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</si>
  <si>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</si>
  <si>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</si>
  <si>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</si>
  <si>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</si>
  <si>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</si>
  <si>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</si>
  <si>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</si>
  <si>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</si>
  <si>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</si>
  <si>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</si>
  <si>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</si>
  <si>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</si>
  <si>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</si>
  <si>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</si>
  <si>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</si>
  <si>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</si>
  <si>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</si>
  <si>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</si>
  <si>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</si>
  <si>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</si>
  <si>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</si>
  <si>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</si>
  <si>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</si>
  <si>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</si>
  <si>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</si>
  <si>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</si>
  <si>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</si>
  <si>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</si>
  <si>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</si>
  <si>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</si>
  <si>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</si>
  <si>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</si>
  <si>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</si>
  <si>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</si>
  <si>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</si>
  <si>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</si>
  <si>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</si>
  <si>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</si>
  <si>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</si>
  <si>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</si>
  <si>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</si>
  <si>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</si>
  <si>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</si>
  <si>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</si>
  <si>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</si>
  <si>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</si>
  <si>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</si>
  <si>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</si>
  <si>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</si>
  <si>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</si>
  <si>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</si>
  <si>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</si>
  <si>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</si>
  <si>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</si>
  <si>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</si>
  <si>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</si>
  <si>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</si>
  <si>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</si>
  <si>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</si>
  <si>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</si>
  <si>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</si>
  <si>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</si>
  <si>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</si>
  <si>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</si>
  <si>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</si>
  <si>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</si>
  <si>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</si>
  <si>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</si>
  <si>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</si>
  <si>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</si>
  <si>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</si>
  <si>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</si>
  <si>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</si>
  <si>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</si>
  <si>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</si>
  <si>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</si>
  <si>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</si>
  <si>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</si>
  <si>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</si>
  <si>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</si>
  <si>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</si>
  <si>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</si>
  <si>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</si>
  <si>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</si>
  <si>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</si>
  <si>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</si>
  <si>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</si>
  <si>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</si>
  <si>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</si>
  <si>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</si>
  <si>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</si>
  <si>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</si>
  <si>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</si>
  <si>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</si>
  <si>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</si>
  <si>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</si>
  <si>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</si>
  <si>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</si>
  <si>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</si>
  <si>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</si>
  <si>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</si>
  <si>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</si>
  <si>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</si>
  <si>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</si>
  <si>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</si>
  <si>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</si>
  <si>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</si>
  <si>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</si>
  <si>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</si>
  <si>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</si>
  <si>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</si>
  <si>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</si>
  <si>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</si>
  <si>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</si>
  <si>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</si>
  <si>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</si>
  <si>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</si>
  <si>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</si>
  <si>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</si>
  <si>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</si>
  <si>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</si>
  <si>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</si>
  <si>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</si>
  <si>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</si>
  <si>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</si>
  <si>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</si>
  <si>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</si>
  <si>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</si>
  <si>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</si>
  <si>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</si>
  <si>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</si>
  <si>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</si>
  <si>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</si>
  <si>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</si>
  <si>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</si>
  <si>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</si>
  <si>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</si>
  <si>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</si>
  <si>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</si>
  <si>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</si>
  <si>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</si>
  <si>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</si>
  <si>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</si>
  <si>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</si>
  <si>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</si>
  <si>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</si>
  <si>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</si>
  <si>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</si>
  <si>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</si>
  <si>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</si>
  <si>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</si>
  <si>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</si>
  <si>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</si>
  <si>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</si>
  <si>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</si>
  <si>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</si>
  <si>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</si>
  <si>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</si>
  <si>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</si>
  <si>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</si>
  <si>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</si>
  <si>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</si>
  <si>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</si>
  <si>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</si>
  <si>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</si>
  <si>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</si>
  <si>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</si>
  <si>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</si>
  <si>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</si>
  <si>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</si>
  <si>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</si>
  <si>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</si>
  <si>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</si>
  <si>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</si>
  <si>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</si>
  <si>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</si>
  <si>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</si>
  <si>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</si>
  <si>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</si>
  <si>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</si>
  <si>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</si>
  <si>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</si>
  <si>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</si>
  <si>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</si>
  <si>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</si>
  <si>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</si>
  <si>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</si>
  <si>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</si>
  <si>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</si>
  <si>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</si>
  <si>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</si>
  <si>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</si>
  <si>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</si>
  <si>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</si>
  <si>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</si>
  <si>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</si>
  <si>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</si>
  <si>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</si>
  <si>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</si>
  <si>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</si>
  <si>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</si>
  <si>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</si>
  <si>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</si>
  <si>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</si>
  <si>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</si>
  <si>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</si>
  <si>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</si>
  <si>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</si>
  <si>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</si>
  <si>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</si>
  <si>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</si>
  <si>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</si>
  <si>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</si>
  <si>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</si>
  <si>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</si>
  <si>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</si>
  <si>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</si>
  <si>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</si>
  <si>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</si>
  <si>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</si>
  <si>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</si>
  <si>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</si>
  <si>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</si>
  <si>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</si>
  <si>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</si>
  <si>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</si>
  <si>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</si>
  <si>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</si>
  <si>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</si>
  <si>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</si>
  <si>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</si>
  <si>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</si>
  <si>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</si>
  <si>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</si>
  <si>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</si>
  <si>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</si>
  <si>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</si>
  <si>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</si>
  <si>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</si>
  <si>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</si>
  <si>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</si>
  <si>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</si>
  <si>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</si>
  <si>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</si>
  <si>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</si>
  <si>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</si>
  <si>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</si>
  <si>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</si>
  <si>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</si>
  <si>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</si>
  <si>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</si>
  <si>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</si>
  <si>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</si>
  <si>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</si>
  <si>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</si>
  <si>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</si>
  <si>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</si>
  <si>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</si>
  <si>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</si>
  <si>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</si>
  <si>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</si>
  <si>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</si>
  <si>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</si>
  <si>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</si>
  <si>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</si>
  <si>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</si>
  <si>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</si>
  <si>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</si>
  <si>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</si>
  <si>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</si>
  <si>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</si>
  <si>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</si>
  <si>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</si>
  <si>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</si>
  <si>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</si>
  <si>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</si>
  <si>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</si>
  <si>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</si>
  <si>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</si>
  <si>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</si>
  <si>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</si>
  <si>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</si>
  <si>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</si>
  <si>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</si>
  <si>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</si>
  <si>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</si>
  <si>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</si>
  <si>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</si>
  <si>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</si>
  <si>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</si>
  <si>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</si>
  <si>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</si>
  <si>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</si>
  <si>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</si>
  <si>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</si>
  <si>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</si>
  <si>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</si>
  <si>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</si>
  <si>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</si>
  <si>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</si>
  <si>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</si>
  <si>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</si>
  <si>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</si>
  <si>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</si>
  <si>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</si>
  <si>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</si>
  <si>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</si>
  <si>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</si>
  <si>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</si>
  <si>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</si>
  <si>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</si>
  <si>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</si>
  <si>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</si>
  <si>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</si>
  <si>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</si>
  <si>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</si>
  <si>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</si>
  <si>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</si>
  <si>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</si>
  <si>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</si>
  <si>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</si>
  <si>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</si>
  <si>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</si>
  <si>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</si>
  <si>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</si>
  <si>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</si>
  <si>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</si>
  <si>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</si>
  <si>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</si>
  <si>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</si>
  <si>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</si>
  <si>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</si>
  <si>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</si>
  <si>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</si>
  <si>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</si>
  <si>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</si>
  <si>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</si>
  <si>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</si>
  <si>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</si>
  <si>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</si>
  <si>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</si>
  <si>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</si>
  <si>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</si>
  <si>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</si>
  <si>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</si>
  <si>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</si>
  <si>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</si>
  <si>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</si>
  <si>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</si>
  <si>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</si>
  <si>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</si>
  <si>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</si>
  <si>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</si>
  <si>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</si>
  <si>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</si>
  <si>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</si>
  <si>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</si>
  <si>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</si>
  <si>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</si>
  <si>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</si>
  <si>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</si>
  <si>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</si>
  <si>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</si>
  <si>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</si>
  <si>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</si>
  <si>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</si>
  <si>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</si>
  <si>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</si>
  <si>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</si>
  <si>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</si>
  <si>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</si>
  <si>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</si>
  <si>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</si>
  <si>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</si>
  <si>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</si>
  <si>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</si>
  <si>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</si>
  <si>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</si>
  <si>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</si>
  <si>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</si>
  <si>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</si>
  <si>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</si>
  <si>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</si>
  <si>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</si>
  <si>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</si>
  <si>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</si>
  <si>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</si>
  <si>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</si>
  <si>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</si>
  <si>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</si>
  <si>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</si>
  <si>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</si>
  <si>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</si>
  <si>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</si>
  <si>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</si>
  <si>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</si>
  <si>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</si>
  <si>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</si>
  <si>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</si>
  <si>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</si>
  <si>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</si>
  <si>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</si>
  <si>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</si>
  <si>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</si>
  <si>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</si>
  <si>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</si>
  <si>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</si>
  <si>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</si>
  <si>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</si>
  <si>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</si>
  <si>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</si>
  <si>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</si>
  <si>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</si>
  <si>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</si>
  <si>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</si>
  <si>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</si>
  <si>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</si>
  <si>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</si>
  <si>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</si>
  <si>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</si>
  <si>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</si>
  <si>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</si>
  <si>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</si>
  <si>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</si>
  <si>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</si>
  <si>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</si>
  <si>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</si>
  <si>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</si>
  <si>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</si>
  <si>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</si>
  <si>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</si>
  <si>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</si>
  <si>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</si>
  <si>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</si>
  <si>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</si>
  <si>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</si>
  <si>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</si>
  <si>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</si>
  <si>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</si>
  <si>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</si>
  <si>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</si>
  <si>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</si>
  <si>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</si>
  <si>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</si>
  <si>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</si>
  <si>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</si>
  <si>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</si>
  <si>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</si>
  <si>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</si>
  <si>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</si>
  <si>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</si>
  <si>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</si>
  <si>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</si>
  <si>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</si>
  <si>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</si>
  <si>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</si>
  <si>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</si>
  <si>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</si>
  <si>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</si>
  <si>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</si>
  <si>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</si>
  <si>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</si>
  <si>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</si>
  <si>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</si>
  <si>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</si>
  <si>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</si>
  <si>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</si>
  <si>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</si>
  <si>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</si>
  <si>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</si>
  <si>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</si>
  <si>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</si>
  <si>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</si>
  <si>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</si>
  <si>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</si>
  <si>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</si>
  <si>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</si>
  <si>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</si>
  <si>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</si>
  <si>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</si>
  <si>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</si>
  <si>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</si>
  <si>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</si>
  <si>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</si>
  <si>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</si>
  <si>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</si>
  <si>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</si>
  <si>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</si>
  <si>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</si>
  <si>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</si>
  <si>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</si>
  <si>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</si>
  <si>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</si>
  <si>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</si>
  <si>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</si>
  <si>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</si>
  <si>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</si>
  <si>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</si>
  <si>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</si>
  <si>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</si>
  <si>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</si>
  <si>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</si>
  <si>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</si>
  <si>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</si>
  <si>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</si>
  <si>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</si>
  <si>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</si>
  <si>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</si>
  <si>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</si>
  <si>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</si>
  <si>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</si>
  <si>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</si>
  <si>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</si>
  <si>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</si>
  <si>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</si>
  <si>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</si>
  <si>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</si>
  <si>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</si>
  <si>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</si>
  <si>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</si>
  <si>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</si>
  <si>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</si>
  <si>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</si>
  <si>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</si>
  <si>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</si>
  <si>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</si>
  <si>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</si>
  <si>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</si>
  <si>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</si>
  <si>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</si>
  <si>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</si>
  <si>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</si>
  <si>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</si>
  <si>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</si>
  <si>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</si>
  <si>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</si>
  <si>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</si>
  <si>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</si>
  <si>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</si>
  <si>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</si>
  <si>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</si>
  <si>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</si>
  <si>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</si>
  <si>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</si>
  <si>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</si>
  <si>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</si>
  <si>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</si>
  <si>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</si>
  <si>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</si>
  <si>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</si>
  <si>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</si>
  <si>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</si>
  <si>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</si>
  <si>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</si>
  <si>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</si>
  <si>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</si>
  <si>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</si>
  <si>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</si>
  <si>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</si>
  <si>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</si>
  <si>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</si>
  <si>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</si>
  <si>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</si>
  <si>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</si>
  <si>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</si>
  <si>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</si>
  <si>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</si>
  <si>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</si>
  <si>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</si>
  <si>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</si>
  <si>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</si>
  <si>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</si>
  <si>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</si>
  <si>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</si>
  <si>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</si>
  <si>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</si>
  <si>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</si>
  <si>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</si>
  <si>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</si>
  <si>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</si>
  <si>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</si>
  <si>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</si>
  <si>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</si>
  <si>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</si>
  <si>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</si>
  <si>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</si>
  <si>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</si>
  <si>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</si>
  <si>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</si>
  <si>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</si>
  <si>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</si>
  <si>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</si>
  <si>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</si>
  <si>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</si>
  <si>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</si>
  <si>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</si>
  <si>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</si>
  <si>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</si>
  <si>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</si>
  <si>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</si>
  <si>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</si>
  <si>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</si>
  <si>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</si>
  <si>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</si>
  <si>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</si>
  <si>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</si>
  <si>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</si>
  <si>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</si>
  <si>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</si>
  <si>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</si>
  <si>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</si>
  <si>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</si>
  <si>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</si>
  <si>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</si>
  <si>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</si>
  <si>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</si>
  <si>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</si>
  <si>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</si>
  <si>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</si>
  <si>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</si>
  <si>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</si>
  <si>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</si>
  <si>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</si>
  <si>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</si>
  <si>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</si>
  <si>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</si>
  <si>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</si>
  <si>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</si>
  <si>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</si>
  <si>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</si>
  <si>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</si>
  <si>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</si>
  <si>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</si>
  <si>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</si>
  <si>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</si>
  <si>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</si>
  <si>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</si>
  <si>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</si>
  <si>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</si>
  <si>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</si>
  <si>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</si>
  <si>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</si>
  <si>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</si>
  <si>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</si>
  <si>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</si>
  <si>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</si>
  <si>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</si>
  <si>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</si>
  <si>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</si>
  <si>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</si>
  <si>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</si>
  <si>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</si>
  <si>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</si>
  <si>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</si>
  <si>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</si>
  <si>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</si>
  <si>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</si>
  <si>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</si>
  <si>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</si>
  <si>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</si>
  <si>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</si>
  <si>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</si>
  <si>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</si>
  <si>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</si>
  <si>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</si>
  <si>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</si>
  <si>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</si>
  <si>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</si>
  <si>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</si>
  <si>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</si>
  <si>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</si>
  <si>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</si>
  <si>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</si>
  <si>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</si>
  <si>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</si>
  <si>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</si>
  <si>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</si>
  <si>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</si>
  <si>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</si>
  <si>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</si>
  <si>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</si>
  <si>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</si>
  <si>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</si>
  <si>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</si>
  <si>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</si>
  <si>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</si>
  <si>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</si>
  <si>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</si>
  <si>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</si>
  <si>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</si>
  <si>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</si>
  <si>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</si>
  <si>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</si>
  <si>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</si>
  <si>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</si>
  <si>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</si>
  <si>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</si>
  <si>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</si>
  <si>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</si>
  <si>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</si>
  <si>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</si>
  <si>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</si>
  <si>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</si>
  <si>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</si>
  <si>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</si>
  <si>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</si>
  <si>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</si>
  <si>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</si>
  <si>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</si>
  <si>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</si>
  <si>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</si>
  <si>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</si>
  <si>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</si>
  <si>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</si>
  <si>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</si>
  <si>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</si>
  <si>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</si>
  <si>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</si>
  <si>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</si>
  <si>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</si>
  <si>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</si>
  <si>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</si>
  <si>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</si>
  <si>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</si>
  <si>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</si>
  <si>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</si>
  <si>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</si>
  <si>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</si>
  <si>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</si>
  <si>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</si>
  <si>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</si>
  <si>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</si>
  <si>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</si>
  <si>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</si>
  <si>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</si>
  <si>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</si>
  <si>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</si>
  <si>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</si>
  <si>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</si>
  <si>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</si>
  <si>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</si>
  <si>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</si>
  <si>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</si>
  <si>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</si>
  <si>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</si>
  <si>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</si>
  <si>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</si>
  <si>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</si>
  <si>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</si>
  <si>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</si>
  <si>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</si>
  <si>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</si>
  <si>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</si>
  <si>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</si>
  <si>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</si>
  <si>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</si>
  <si>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</si>
  <si>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</si>
  <si>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</si>
  <si>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</si>
  <si>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</si>
  <si>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</si>
  <si>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</si>
  <si>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</si>
  <si>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</si>
  <si>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</si>
  <si>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</si>
  <si>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</si>
  <si>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</si>
  <si>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</si>
  <si>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</si>
  <si>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</si>
  <si>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</si>
  <si>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</si>
  <si>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</si>
  <si>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</si>
  <si>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</si>
  <si>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</si>
  <si>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</si>
  <si>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</si>
  <si>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</si>
  <si>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</si>
  <si>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</si>
  <si>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</si>
  <si>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</si>
  <si>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</si>
  <si>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</si>
  <si>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</si>
  <si>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</si>
  <si>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</si>
  <si>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</si>
  <si>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</si>
  <si>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</si>
  <si>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</si>
  <si>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</si>
  <si>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</si>
  <si>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</si>
  <si>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</si>
  <si>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</si>
  <si>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</si>
  <si>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</si>
  <si>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</si>
  <si>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</si>
  <si>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</si>
  <si>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</si>
  <si>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</si>
  <si>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</si>
  <si>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</si>
  <si>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</si>
  <si>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</si>
  <si>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</si>
  <si>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</si>
  <si>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</si>
  <si>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</si>
  <si>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</si>
  <si>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</si>
  <si>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</si>
  <si>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</si>
  <si>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</si>
  <si>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</si>
  <si>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</si>
  <si>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</si>
  <si>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</si>
  <si>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</si>
  <si>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</si>
  <si>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</si>
  <si>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</si>
  <si>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</si>
  <si>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</si>
  <si>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</si>
  <si>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</si>
  <si>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</si>
  <si>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</si>
  <si>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</si>
  <si>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</si>
  <si>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</si>
  <si>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</si>
  <si>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</si>
  <si>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</si>
  <si>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</si>
  <si>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</si>
  <si>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</si>
  <si>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</si>
  <si>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</si>
  <si>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</si>
  <si>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</si>
  <si>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</si>
  <si>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</si>
  <si>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</si>
  <si>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</si>
  <si>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</si>
  <si>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</si>
  <si>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</si>
  <si>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</si>
  <si>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</si>
  <si>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</si>
  <si>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</si>
  <si>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</si>
  <si>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</si>
  <si>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</si>
  <si>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</si>
  <si>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</si>
  <si>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</si>
  <si>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</si>
  <si>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</si>
  <si>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</si>
  <si>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</si>
  <si>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</si>
  <si>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</si>
  <si>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</si>
  <si>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</si>
  <si>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</si>
  <si>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</si>
  <si>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</si>
  <si>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</si>
  <si>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</si>
  <si>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</si>
  <si>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</si>
  <si>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</si>
  <si>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</si>
  <si>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</si>
  <si>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</si>
  <si>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</si>
  <si>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</si>
  <si>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</si>
  <si>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</si>
  <si>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</si>
  <si>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</si>
  <si>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</si>
  <si>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</si>
  <si>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</si>
  <si>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</si>
  <si>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</si>
  <si>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</si>
  <si>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</si>
  <si>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</si>
  <si>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</si>
  <si>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</si>
  <si>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</si>
  <si>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</si>
  <si>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</si>
  <si>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</si>
  <si>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</si>
  <si>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</si>
  <si>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</si>
  <si>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</si>
  <si>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</si>
  <si>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</si>
  <si>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</si>
  <si>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</si>
  <si>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</si>
  <si>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</si>
  <si>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</si>
  <si>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</si>
  <si>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</si>
  <si>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</si>
  <si>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</si>
  <si>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</si>
  <si>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</si>
  <si>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</si>
  <si>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</si>
  <si>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</si>
  <si>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</si>
  <si>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</si>
  <si>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</si>
  <si>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</si>
  <si>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</si>
  <si>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</si>
  <si>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</si>
  <si>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</si>
  <si>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</si>
  <si>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</si>
  <si>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</si>
  <si>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</si>
  <si>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</si>
  <si>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</si>
  <si>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</si>
  <si>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</si>
  <si>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</si>
  <si>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</si>
  <si>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</si>
  <si>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</si>
  <si>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</si>
  <si>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</si>
  <si>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</si>
  <si>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</si>
  <si>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</si>
  <si>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</si>
  <si>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</si>
  <si>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</si>
  <si>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</si>
  <si>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</si>
  <si>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</si>
  <si>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</si>
  <si>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</si>
  <si>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</si>
  <si>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</si>
  <si>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</si>
  <si>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</si>
  <si>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</si>
  <si>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</si>
  <si>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</si>
  <si>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</si>
  <si>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</si>
  <si>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</si>
  <si>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</si>
  <si>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</si>
  <si>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</si>
  <si>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</si>
  <si>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</si>
  <si>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</si>
  <si>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</si>
  <si>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</si>
  <si>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</si>
  <si>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</si>
  <si>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</si>
  <si>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</si>
  <si>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</si>
  <si>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</si>
  <si>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</si>
  <si>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</si>
  <si>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</si>
  <si>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</si>
  <si>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</si>
  <si>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</si>
  <si>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</si>
  <si>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</si>
  <si>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</si>
  <si>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</si>
  <si>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</si>
  <si>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</si>
  <si>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</si>
  <si>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</si>
  <si>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</si>
  <si>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</si>
  <si>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</si>
  <si>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</si>
  <si>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</si>
  <si>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</si>
  <si>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</si>
  <si>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</si>
  <si>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</si>
  <si>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</si>
  <si>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</si>
  <si>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</si>
  <si>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</si>
  <si>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</si>
  <si>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</si>
  <si>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</si>
  <si>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</si>
  <si>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</si>
  <si>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</si>
  <si>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</si>
  <si>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</si>
  <si>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</si>
  <si>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</si>
  <si>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</si>
  <si>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</si>
  <si>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</si>
  <si>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</si>
  <si>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</si>
  <si>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</si>
  <si>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</si>
  <si>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</si>
  <si>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</si>
  <si>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</si>
  <si>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</si>
  <si>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</si>
  <si>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</si>
  <si>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</si>
  <si>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</si>
  <si>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</si>
  <si>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</si>
  <si>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</si>
  <si>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</si>
  <si>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</si>
  <si>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</si>
  <si>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</si>
  <si>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</si>
  <si>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</si>
  <si>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</si>
  <si>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</si>
  <si>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</si>
  <si>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</si>
  <si>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</si>
  <si>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</si>
  <si>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</si>
  <si>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</si>
  <si>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</si>
  <si>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</si>
  <si>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</si>
  <si>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</si>
  <si>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</si>
  <si>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</si>
  <si>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</si>
  <si>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</si>
  <si>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</si>
  <si>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</si>
  <si>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</si>
  <si>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</si>
  <si>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</si>
  <si>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</si>
  <si>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</si>
  <si>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</si>
  <si>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</si>
  <si>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</si>
  <si>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</si>
  <si>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</si>
  <si>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</si>
  <si>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</si>
  <si>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</si>
  <si>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</si>
  <si>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</si>
  <si>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</si>
  <si>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</si>
  <si>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</si>
  <si>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</si>
  <si>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</si>
  <si>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</si>
  <si>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</si>
  <si>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</si>
  <si>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</si>
  <si>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</si>
  <si>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</si>
  <si>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</si>
  <si>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</si>
  <si>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</si>
  <si>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</si>
  <si>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</si>
  <si>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</si>
  <si>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</si>
  <si>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</si>
  <si>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</si>
  <si>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</si>
  <si>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</si>
  <si>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</si>
  <si>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</si>
  <si>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</si>
  <si>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</si>
  <si>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</si>
  <si>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</si>
  <si>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</si>
  <si>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</si>
  <si>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</si>
  <si>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</si>
  <si>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</si>
  <si>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</si>
  <si>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</si>
  <si>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</si>
  <si>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</si>
  <si>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</si>
  <si>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</si>
  <si>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</si>
  <si>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</si>
  <si>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</si>
  <si>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</si>
  <si>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</si>
  <si>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</si>
  <si>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</si>
  <si>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</si>
  <si>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</si>
  <si>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</si>
  <si>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</si>
  <si>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</si>
  <si>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</si>
  <si>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</si>
  <si>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</si>
  <si>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</si>
  <si>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</si>
  <si>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</si>
  <si>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</si>
  <si>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</si>
  <si>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</si>
  <si>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</si>
  <si>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</si>
  <si>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</si>
  <si>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</si>
  <si>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</si>
  <si>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</si>
  <si>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</si>
  <si>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</si>
  <si>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</si>
  <si>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</si>
  <si>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</si>
  <si>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</si>
  <si>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</si>
  <si>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</si>
  <si>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</si>
  <si>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</si>
  <si>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</si>
  <si>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</si>
  <si>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</si>
  <si>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</si>
  <si>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</si>
  <si>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</si>
  <si>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</si>
  <si>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</si>
  <si>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</si>
  <si>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</si>
  <si>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</si>
  <si>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</si>
  <si>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</si>
  <si>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</si>
  <si>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</si>
  <si>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</si>
  <si>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</si>
  <si>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</si>
  <si>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</si>
  <si>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</si>
  <si>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</si>
  <si>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</si>
  <si>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</si>
  <si>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</si>
  <si>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</si>
  <si>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</si>
  <si>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</si>
  <si>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</si>
  <si>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</si>
  <si>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</si>
  <si>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</si>
  <si>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</si>
  <si>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</si>
  <si>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</si>
  <si>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</si>
  <si>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</si>
  <si>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</si>
  <si>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</si>
  <si>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</si>
  <si>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</si>
  <si>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</si>
  <si>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</si>
  <si>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</si>
  <si>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</si>
  <si>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</si>
  <si>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</si>
  <si>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</si>
  <si>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</si>
  <si>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</si>
  <si>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</si>
  <si>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</si>
  <si>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</si>
  <si>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</si>
  <si>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</si>
  <si>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</si>
  <si>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</si>
  <si>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</si>
  <si>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</si>
  <si>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</si>
  <si>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</si>
  <si>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</si>
  <si>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</si>
  <si>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</si>
  <si>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</si>
  <si>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</si>
  <si>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</si>
  <si>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</si>
  <si>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</si>
  <si>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</si>
  <si>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</si>
  <si>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</si>
  <si>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</si>
  <si>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</si>
  <si>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</si>
  <si>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</si>
  <si>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</si>
  <si>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</si>
  <si>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</si>
  <si>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</si>
  <si>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</si>
  <si>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</si>
  <si>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</si>
  <si>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</si>
  <si>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</si>
  <si>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</si>
  <si>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</si>
  <si>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</si>
  <si>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</si>
  <si>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</si>
  <si>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</si>
  <si>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</si>
  <si>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</si>
  <si>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</si>
  <si>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</si>
  <si>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</si>
  <si>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</si>
  <si>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</si>
  <si>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</si>
  <si>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</si>
  <si>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</si>
  <si>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</si>
  <si>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</si>
  <si>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</si>
  <si>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</si>
  <si>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</si>
  <si>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</si>
  <si>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</si>
  <si>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</si>
  <si>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</si>
  <si>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</si>
  <si>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</si>
  <si>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</si>
  <si>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</si>
  <si>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</si>
  <si>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</si>
  <si>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</si>
  <si>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</si>
  <si>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</si>
  <si>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</si>
  <si>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</si>
  <si>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</si>
  <si>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</si>
  <si>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</si>
  <si>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</si>
  <si>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</si>
  <si>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</si>
  <si>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</si>
  <si>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</si>
  <si>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</si>
  <si>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</si>
  <si>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</si>
  <si>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</si>
  <si>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</si>
  <si>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</si>
  <si>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</si>
  <si>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</si>
  <si>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</si>
  <si>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</si>
  <si>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</si>
  <si>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</si>
  <si>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</si>
  <si>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</si>
  <si>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</si>
  <si>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</si>
  <si>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</si>
  <si>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</si>
  <si>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</si>
  <si>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</si>
  <si>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</si>
  <si>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</si>
  <si>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</si>
  <si>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</si>
  <si>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</si>
  <si>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</si>
  <si>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</si>
  <si>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</si>
  <si>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</si>
  <si>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</si>
  <si>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</si>
  <si>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</si>
  <si>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</si>
  <si>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</si>
  <si>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</si>
  <si>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</si>
  <si>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</si>
  <si>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</si>
  <si>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</si>
  <si>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</si>
  <si>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</si>
  <si>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</si>
  <si>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</si>
  <si>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</si>
  <si>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</si>
  <si>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</si>
  <si>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</si>
  <si>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</si>
  <si>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</si>
  <si>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</si>
  <si>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</si>
  <si>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</si>
  <si>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</si>
  <si>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</si>
  <si>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</si>
  <si>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</si>
  <si>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</si>
  <si>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</si>
  <si>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</si>
  <si>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</si>
  <si>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</si>
  <si>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</si>
  <si>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</si>
  <si>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</si>
  <si>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</si>
  <si>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</si>
  <si>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</si>
  <si>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</si>
  <si>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</si>
  <si>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</si>
  <si>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</si>
  <si>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</si>
  <si>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</si>
  <si>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</si>
  <si>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</si>
  <si>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</si>
  <si>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</si>
  <si>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</si>
  <si>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</si>
  <si>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</si>
  <si>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</si>
  <si>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</si>
  <si>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</si>
  <si>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</si>
  <si>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</si>
  <si>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</si>
  <si>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</si>
  <si>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</si>
  <si>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</si>
  <si>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</si>
  <si>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</si>
  <si>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</si>
  <si>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</si>
  <si>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</si>
  <si>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</si>
  <si>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</si>
  <si>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</si>
  <si>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</si>
  <si>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</si>
  <si>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</si>
  <si>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</si>
  <si>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</si>
  <si>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</si>
  <si>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</si>
  <si>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</si>
  <si>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</si>
  <si>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</si>
  <si>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</si>
  <si>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</si>
  <si>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</si>
  <si>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</si>
  <si>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</si>
  <si>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</si>
  <si>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</si>
  <si>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</si>
  <si>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</si>
  <si>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</si>
  <si>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</si>
  <si>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</si>
  <si>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</si>
  <si>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</si>
  <si>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</si>
  <si>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</si>
  <si>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</si>
  <si>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</si>
  <si>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</si>
  <si>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</si>
  <si>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</si>
  <si>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</si>
  <si>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</si>
  <si>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</si>
  <si>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</si>
  <si>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</si>
  <si>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</si>
  <si>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</si>
  <si>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</si>
  <si>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</si>
  <si>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</si>
  <si>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</si>
  <si>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</si>
  <si>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</si>
  <si>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</si>
  <si>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</si>
  <si>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</si>
  <si>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</si>
  <si>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</si>
  <si>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</si>
  <si>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</si>
  <si>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</si>
  <si>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</si>
  <si>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</si>
  <si>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</si>
  <si>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</si>
  <si>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</si>
  <si>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</si>
  <si>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</si>
  <si>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</si>
  <si>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</si>
  <si>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</si>
  <si>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</si>
  <si>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</si>
  <si>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</si>
  <si>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</si>
  <si>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</si>
  <si>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</si>
  <si>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</si>
  <si>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</si>
  <si>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</si>
  <si>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</si>
  <si>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</si>
  <si>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</si>
  <si>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</si>
  <si>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</si>
  <si>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</si>
  <si>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</si>
  <si>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</si>
  <si>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</si>
  <si>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</si>
  <si>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</si>
  <si>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</si>
  <si>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</si>
  <si>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</si>
  <si>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</si>
  <si>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</si>
  <si>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</si>
  <si>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</si>
  <si>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</si>
  <si>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</si>
  <si>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</si>
  <si>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</si>
  <si>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</si>
  <si>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</si>
  <si>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</si>
  <si>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</si>
  <si>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</si>
  <si>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</si>
  <si>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</si>
  <si>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</si>
  <si>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</si>
  <si>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</si>
  <si>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</si>
  <si>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</si>
  <si>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</si>
  <si>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</si>
  <si>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</si>
  <si>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</si>
  <si>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</si>
  <si>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</si>
  <si>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</si>
  <si>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</si>
  <si>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</si>
  <si>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</si>
  <si>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</si>
  <si>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</si>
  <si>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</si>
  <si>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</si>
  <si>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</si>
  <si>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</si>
  <si>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</si>
  <si>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</si>
  <si>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</si>
  <si>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</si>
  <si>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</si>
  <si>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</si>
  <si>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</si>
  <si>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</si>
  <si>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</si>
  <si>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</si>
  <si>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</si>
  <si>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</si>
  <si>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</si>
  <si>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</si>
  <si>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</si>
  <si>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</si>
  <si>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</si>
  <si>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</si>
  <si>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</si>
  <si>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</si>
  <si>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</si>
  <si>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</si>
  <si>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</si>
  <si>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</si>
  <si>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</si>
  <si>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</si>
  <si>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</si>
  <si>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</si>
  <si>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</si>
  <si>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</si>
  <si>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</si>
  <si>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</si>
  <si>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</si>
  <si>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</si>
  <si>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</si>
  <si>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</si>
  <si>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</si>
  <si>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</si>
  <si>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</si>
  <si>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</si>
  <si>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</si>
  <si>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</si>
  <si>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</si>
  <si>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</si>
  <si>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</si>
  <si>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</si>
  <si>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</si>
  <si>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</si>
  <si>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</si>
  <si>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</si>
  <si>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</si>
  <si>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</si>
  <si>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</si>
  <si>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</si>
  <si>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</si>
  <si>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</si>
  <si>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</si>
  <si>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</si>
  <si>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</si>
  <si>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</si>
  <si>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</si>
  <si>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</si>
  <si>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</si>
  <si>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</si>
  <si>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</si>
  <si>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</si>
  <si>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</si>
  <si>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</si>
  <si>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</si>
  <si>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</si>
  <si>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</si>
  <si>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</si>
  <si>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</si>
  <si>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</si>
  <si>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</si>
  <si>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</si>
  <si>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</si>
  <si>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</si>
  <si>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</si>
  <si>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</si>
  <si>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</si>
  <si>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</si>
  <si>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</si>
  <si>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</si>
  <si>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</si>
  <si>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</si>
  <si>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</si>
  <si>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</si>
  <si>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</si>
  <si>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</si>
  <si>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</si>
  <si>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</si>
  <si>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</si>
  <si>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</si>
  <si>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</si>
  <si>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</si>
  <si>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</si>
  <si>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</si>
  <si>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</si>
  <si>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</si>
  <si>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</si>
  <si>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</si>
  <si>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</si>
  <si>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</si>
  <si>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</si>
  <si>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</si>
  <si>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</si>
  <si>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</si>
  <si>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</si>
  <si>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</si>
  <si>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</si>
  <si>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</si>
  <si>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</si>
  <si>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</si>
  <si>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</si>
  <si>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</si>
  <si>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</si>
  <si>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</si>
  <si>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</si>
  <si>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</si>
  <si>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</si>
  <si>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</si>
  <si>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</si>
  <si>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</si>
  <si>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</si>
  <si>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</si>
  <si>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</si>
  <si>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</si>
  <si>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</si>
  <si>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</si>
  <si>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</si>
  <si>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</si>
  <si>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</si>
  <si>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</si>
  <si>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</si>
  <si>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</si>
  <si>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</si>
  <si>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</si>
  <si>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</si>
  <si>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</si>
  <si>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</si>
  <si>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</si>
  <si>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</si>
  <si>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</si>
  <si>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</si>
  <si>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</si>
  <si>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</si>
  <si>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</si>
  <si>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</si>
  <si>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</si>
  <si>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</si>
  <si>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</si>
  <si>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</si>
  <si>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</si>
  <si>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</si>
  <si>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</si>
  <si>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</si>
  <si>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</si>
  <si>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</si>
  <si>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</si>
  <si>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</si>
  <si>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</si>
  <si>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</si>
  <si>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</si>
  <si>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</si>
  <si>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</si>
  <si>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</si>
  <si>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</si>
  <si>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</si>
  <si>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</si>
  <si>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</si>
  <si>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</si>
  <si>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</si>
  <si>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</si>
  <si>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</si>
  <si>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</si>
  <si>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</si>
  <si>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</si>
  <si>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</si>
  <si>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</si>
  <si>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</si>
  <si>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</si>
  <si>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</si>
  <si>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</si>
  <si>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</si>
  <si>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</si>
  <si>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</si>
  <si>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</si>
  <si>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</si>
  <si>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</si>
  <si>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</si>
  <si>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</si>
  <si>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</si>
  <si>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</si>
  <si>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</si>
  <si>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</si>
  <si>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</si>
  <si>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</si>
  <si>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</si>
  <si>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</si>
  <si>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</si>
  <si>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</si>
  <si>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</si>
  <si>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</si>
  <si>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</si>
  <si>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</si>
  <si>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</si>
  <si>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</si>
  <si>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</si>
  <si>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</si>
  <si>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</si>
  <si>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</si>
  <si>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</si>
  <si>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</si>
  <si>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</si>
  <si>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</si>
  <si>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</si>
  <si>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</si>
  <si>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</si>
  <si>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</si>
  <si>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</si>
  <si>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</si>
  <si>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</si>
  <si>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</si>
  <si>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</si>
  <si>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</si>
  <si>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</si>
  <si>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</si>
  <si>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</si>
  <si>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</si>
  <si>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</si>
  <si>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</si>
  <si>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</si>
  <si>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</si>
  <si>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</si>
  <si>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</si>
  <si>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</si>
  <si>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</si>
  <si>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</si>
  <si>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</si>
  <si>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</si>
  <si>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</si>
  <si>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</si>
  <si>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</si>
  <si>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</si>
  <si>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</si>
  <si>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</si>
  <si>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</si>
  <si>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</si>
  <si>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</si>
  <si>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</si>
  <si>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</si>
  <si>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</si>
  <si>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</si>
  <si>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</si>
  <si>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</si>
  <si>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</si>
  <si>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</si>
  <si>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</si>
  <si>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</si>
  <si>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</si>
  <si>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</si>
  <si>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</si>
  <si>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</si>
  <si>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</si>
  <si>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</si>
  <si>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</si>
  <si>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</si>
  <si>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</si>
  <si>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</si>
  <si>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</si>
  <si>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</si>
  <si>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</si>
  <si>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</si>
  <si>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</si>
  <si>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</si>
  <si>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</si>
  <si>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</si>
  <si>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</si>
  <si>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</si>
  <si>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</si>
  <si>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</si>
  <si>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</si>
  <si>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</si>
  <si>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</si>
  <si>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</si>
  <si>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</si>
  <si>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</si>
  <si>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</si>
  <si>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</si>
  <si>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</si>
  <si>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</si>
  <si>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</si>
  <si>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</si>
  <si>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</si>
  <si>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</si>
  <si>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</si>
  <si>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</si>
  <si>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</si>
  <si>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</si>
  <si>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</si>
  <si>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</si>
  <si>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</si>
  <si>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</si>
  <si>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</si>
  <si>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</si>
  <si>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</si>
  <si>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</si>
  <si>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</si>
  <si>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</si>
  <si>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</si>
  <si>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</si>
  <si>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</si>
  <si>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</si>
  <si>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</si>
  <si>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</si>
  <si>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</si>
  <si>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</si>
  <si>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</si>
  <si>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</si>
  <si>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</si>
  <si>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</si>
  <si>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</si>
  <si>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</si>
  <si>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</si>
  <si>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</si>
  <si>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</si>
  <si>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</si>
  <si>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</si>
  <si>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</si>
  <si>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</si>
  <si>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</si>
  <si>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</si>
  <si>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</si>
  <si>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</si>
  <si>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</si>
  <si>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</si>
  <si>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</si>
  <si>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</si>
  <si>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</si>
  <si>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</si>
  <si>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</si>
  <si>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</si>
  <si>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</si>
  <si>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</si>
  <si>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</si>
  <si>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</si>
  <si>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</si>
  <si>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</si>
  <si>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</si>
  <si>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</si>
  <si>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</si>
  <si>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</si>
  <si>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</si>
  <si>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</si>
  <si>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</si>
  <si>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</si>
  <si>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</si>
  <si>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</si>
  <si>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</si>
  <si>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</si>
  <si>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</si>
  <si>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</si>
  <si>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</si>
  <si>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</si>
  <si>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</si>
  <si>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</si>
  <si>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</si>
  <si>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</si>
  <si>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</si>
  <si>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</si>
  <si>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</si>
  <si>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</si>
  <si>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</si>
  <si>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</si>
  <si>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</si>
  <si>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</si>
  <si>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</si>
  <si>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</si>
  <si>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</si>
  <si>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</si>
  <si>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</si>
  <si>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</si>
  <si>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</si>
  <si>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</si>
  <si>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</si>
  <si>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</si>
  <si>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</si>
  <si>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</si>
  <si>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</si>
  <si>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</si>
  <si>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</si>
  <si>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</si>
  <si>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</si>
  <si>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</si>
  <si>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</si>
  <si>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</si>
  <si>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</si>
  <si>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</si>
  <si>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</si>
  <si>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</si>
  <si>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</si>
  <si>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</si>
  <si>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</si>
  <si>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</si>
  <si>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</si>
  <si>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</si>
  <si>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</si>
  <si>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</si>
  <si>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</si>
  <si>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</si>
  <si>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</si>
  <si>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</si>
  <si>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</si>
  <si>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</si>
  <si>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</si>
  <si>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</si>
  <si>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</si>
  <si>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</si>
  <si>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</si>
  <si>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</si>
  <si>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</si>
  <si>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</si>
  <si>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</si>
  <si>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</si>
  <si>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</si>
  <si>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</si>
  <si>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</si>
  <si>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</si>
  <si>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</si>
  <si>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</si>
  <si>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</si>
  <si>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</si>
  <si>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</si>
  <si>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</si>
  <si>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</si>
  <si>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</si>
  <si>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</si>
  <si>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</si>
  <si>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</si>
  <si>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</si>
  <si>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</si>
  <si>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</si>
  <si>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</si>
  <si>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</si>
  <si>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</si>
  <si>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</si>
  <si>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</si>
  <si>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</si>
  <si>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</si>
  <si>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</si>
  <si>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</si>
  <si>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</si>
  <si>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</si>
  <si>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</si>
  <si>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</si>
  <si>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</si>
  <si>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</si>
  <si>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</si>
  <si>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</si>
  <si>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</si>
  <si>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</si>
  <si>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</si>
  <si>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</si>
  <si>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</si>
  <si>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</si>
  <si>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</si>
  <si>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</si>
  <si>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</si>
  <si>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</si>
  <si>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</si>
  <si>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</si>
  <si>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</si>
  <si>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</si>
  <si>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</si>
  <si>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</si>
  <si>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</si>
  <si>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</si>
  <si>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</si>
  <si>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</si>
  <si>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</si>
  <si>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</si>
  <si>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</si>
  <si>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</si>
  <si>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</si>
  <si>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</si>
  <si>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</si>
  <si>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</si>
  <si>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</si>
  <si>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</si>
  <si>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</si>
  <si>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</si>
  <si>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</si>
  <si>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</si>
  <si>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</si>
  <si>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</si>
  <si>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</si>
  <si>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</si>
  <si>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</si>
  <si>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</si>
  <si>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</si>
  <si>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</si>
  <si>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</si>
  <si>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</si>
  <si>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</si>
  <si>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</si>
  <si>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</si>
  <si>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</si>
  <si>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</si>
  <si>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</si>
  <si>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</si>
  <si>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</si>
  <si>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</si>
  <si>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</si>
  <si>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</si>
  <si>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</si>
  <si>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</si>
  <si>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</si>
  <si>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</si>
  <si>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</si>
  <si>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</si>
  <si>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</si>
  <si>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</si>
  <si>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</si>
  <si>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</si>
  <si>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</si>
  <si>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</si>
  <si>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</si>
  <si>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</si>
  <si>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</si>
  <si>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</si>
  <si>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</si>
  <si>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</si>
  <si>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</si>
  <si>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</si>
  <si>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</si>
  <si>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</si>
  <si>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</si>
  <si>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</si>
  <si>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</si>
  <si>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</si>
  <si>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</si>
  <si>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</si>
  <si>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</si>
  <si>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</si>
  <si>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</si>
  <si>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</si>
  <si>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</si>
  <si>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</si>
  <si>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</si>
  <si>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</si>
  <si>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</si>
  <si>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</si>
  <si>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</si>
  <si>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</si>
  <si>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</si>
  <si>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</si>
  <si>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</si>
  <si>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</si>
  <si>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</si>
  <si>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</si>
  <si>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</si>
  <si>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</si>
  <si>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</si>
  <si>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</si>
  <si>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</si>
  <si>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</si>
  <si>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</si>
  <si>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</si>
  <si>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</si>
  <si>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</si>
  <si>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</si>
  <si>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</si>
  <si>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</si>
  <si>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</si>
  <si>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</si>
  <si>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</si>
  <si>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</si>
  <si>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</si>
  <si>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</si>
  <si>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</si>
  <si>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</si>
  <si>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</si>
  <si>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</si>
  <si>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</si>
  <si>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</si>
  <si>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</si>
  <si>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</si>
  <si>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</si>
  <si>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</si>
  <si>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</si>
  <si>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</si>
  <si>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</si>
  <si>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</si>
  <si>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</si>
  <si>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</si>
  <si>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</si>
  <si>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</si>
  <si>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</si>
  <si>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</si>
  <si>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</si>
  <si>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</si>
  <si>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</si>
  <si>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</si>
  <si>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</si>
  <si>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</si>
  <si>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</si>
  <si>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</si>
  <si>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</si>
  <si>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</si>
  <si>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</si>
  <si>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</si>
  <si>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</si>
  <si>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</si>
  <si>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</si>
  <si>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</si>
  <si>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</si>
  <si>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</si>
  <si>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</si>
  <si>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</si>
  <si>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</si>
  <si>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</si>
  <si>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</si>
  <si>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</si>
  <si>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</si>
  <si>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</si>
  <si>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</si>
  <si>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</si>
  <si>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</si>
  <si>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</si>
  <si>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</si>
  <si>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</si>
  <si>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</si>
  <si>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</si>
  <si>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</si>
  <si>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</si>
  <si>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</si>
  <si>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</si>
  <si>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</si>
  <si>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</si>
  <si>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</si>
  <si>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</si>
  <si>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</si>
  <si>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</si>
  <si>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</si>
  <si>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</si>
  <si>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</si>
  <si>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</si>
  <si>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</si>
  <si>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</si>
  <si>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</si>
  <si>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</si>
  <si>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</si>
  <si>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</si>
  <si>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</si>
  <si>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</si>
  <si>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</si>
  <si>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</si>
  <si>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</si>
  <si>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</si>
  <si>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</si>
  <si>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</si>
  <si>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</si>
  <si>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</si>
  <si>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</si>
  <si>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</si>
  <si>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</si>
  <si>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</si>
  <si>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</si>
  <si>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</si>
  <si>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</si>
  <si>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</si>
  <si>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</si>
  <si>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</si>
  <si>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</si>
  <si>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</si>
  <si>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</si>
  <si>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</si>
  <si>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</si>
  <si>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</si>
  <si>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</si>
  <si>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</si>
  <si>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</si>
  <si>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</si>
  <si>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</si>
  <si>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</si>
  <si>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</si>
  <si>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</si>
  <si>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</si>
  <si>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</si>
  <si>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</si>
  <si>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</si>
  <si>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</si>
  <si>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</si>
  <si>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</si>
  <si>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</si>
  <si>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</si>
  <si>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</si>
  <si>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</si>
  <si>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</si>
  <si>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</si>
  <si>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</si>
  <si>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</si>
  <si>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</si>
  <si>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</si>
  <si>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</si>
  <si>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</si>
  <si>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</si>
  <si>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</si>
  <si>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</si>
  <si>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</si>
  <si>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</si>
  <si>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</si>
  <si>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</si>
  <si>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</si>
  <si>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</si>
  <si>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</si>
  <si>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</si>
  <si>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</si>
  <si>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</si>
  <si>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</si>
  <si>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</si>
  <si>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</si>
  <si>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</si>
  <si>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</si>
  <si>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</si>
  <si>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</si>
  <si>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</si>
  <si>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</si>
  <si>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</si>
  <si>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</si>
  <si>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</si>
  <si>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</si>
  <si>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</si>
  <si>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</si>
  <si>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</si>
  <si>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</si>
  <si>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</si>
  <si>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</si>
  <si>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</si>
  <si>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</si>
  <si>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</si>
  <si>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</si>
  <si>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</si>
  <si>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</si>
  <si>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</si>
  <si>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</si>
  <si>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</si>
  <si>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</si>
  <si>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</si>
  <si>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</si>
  <si>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</si>
  <si>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</si>
  <si>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</si>
  <si>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</si>
  <si>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</si>
  <si>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</si>
  <si>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</si>
  <si>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</si>
  <si>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</si>
  <si>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</si>
  <si>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</si>
  <si>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</si>
  <si>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</si>
  <si>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</si>
  <si>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</si>
  <si>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</si>
  <si>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</si>
  <si>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</si>
  <si>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</si>
  <si>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</si>
  <si>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</si>
  <si>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</si>
  <si>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</si>
  <si>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</si>
  <si>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</si>
  <si>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</si>
  <si>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</si>
  <si>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</si>
  <si>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</si>
  <si>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</si>
  <si>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</si>
  <si>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</si>
  <si>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</si>
  <si>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</si>
  <si>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</si>
  <si>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</si>
  <si>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</si>
  <si>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</si>
  <si>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</si>
  <si>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</si>
  <si>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</si>
  <si>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</si>
  <si>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</si>
  <si>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</si>
  <si>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</si>
  <si>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</si>
  <si>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</si>
  <si>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</si>
  <si>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</si>
  <si>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</si>
  <si>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</si>
  <si>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</si>
  <si>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</si>
  <si>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</si>
  <si>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</si>
  <si>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</si>
  <si>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</si>
  <si>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</si>
  <si>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</si>
  <si>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</si>
  <si>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</si>
  <si>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</si>
  <si>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</si>
  <si>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</si>
  <si>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</si>
  <si>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</si>
  <si>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</si>
  <si>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</si>
  <si>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</si>
  <si>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</si>
  <si>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</si>
  <si>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</si>
  <si>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</si>
  <si>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</si>
  <si>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</si>
  <si>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</si>
  <si>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</si>
  <si>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</si>
  <si>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</si>
  <si>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</si>
  <si>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</si>
  <si>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</si>
  <si>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</si>
  <si>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</si>
  <si>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</si>
  <si>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</si>
  <si>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</si>
  <si>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</si>
  <si>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</si>
  <si>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</si>
  <si>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</si>
  <si>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</si>
  <si>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</si>
  <si>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</si>
  <si>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</si>
  <si>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</si>
  <si>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</si>
  <si>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</si>
  <si>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</si>
  <si>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</si>
  <si>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</si>
  <si>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</si>
  <si>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</si>
  <si>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</si>
  <si>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</si>
  <si>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</si>
  <si>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</si>
  <si>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</si>
  <si>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</si>
  <si>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</si>
  <si>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</si>
  <si>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</si>
  <si>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</si>
  <si>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</si>
  <si>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</si>
  <si>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</si>
  <si>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</si>
  <si>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</si>
  <si>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</si>
  <si>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</si>
  <si>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</si>
  <si>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</si>
  <si>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</si>
  <si>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</si>
  <si>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</si>
  <si>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</si>
  <si>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</si>
  <si>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</si>
  <si>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</si>
  <si>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</si>
  <si>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</si>
  <si>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</si>
  <si>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</si>
  <si>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</si>
  <si>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</si>
  <si>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</si>
  <si>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</si>
  <si>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</si>
  <si>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</si>
  <si>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</si>
  <si>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</si>
  <si>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</si>
  <si>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</si>
  <si>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</si>
  <si>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</si>
  <si>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</si>
  <si>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</si>
  <si>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</si>
  <si>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</si>
  <si>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</si>
  <si>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</si>
  <si>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</si>
  <si>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</si>
  <si>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</si>
  <si>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</si>
  <si>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</si>
  <si>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</si>
  <si>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</si>
  <si>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</si>
  <si>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</si>
  <si>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</si>
  <si>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</si>
  <si>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</si>
  <si>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</si>
  <si>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</si>
  <si>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</si>
  <si>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</si>
  <si>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</si>
  <si>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</si>
  <si>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</si>
  <si>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</si>
  <si>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</si>
  <si>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</si>
  <si>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</si>
  <si>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</si>
  <si>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</si>
  <si>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</si>
  <si>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</si>
  <si>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</si>
  <si>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</si>
  <si>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</si>
  <si>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</si>
  <si>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</si>
  <si>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</si>
  <si>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</si>
  <si>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</si>
  <si>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</si>
  <si>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</si>
  <si>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</si>
  <si>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</si>
  <si>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</si>
  <si>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</si>
  <si>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</si>
  <si>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</si>
  <si>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</si>
  <si>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</si>
  <si>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</si>
  <si>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</si>
  <si>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</si>
  <si>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</si>
  <si>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</si>
  <si>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</si>
  <si>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</si>
  <si>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</si>
  <si>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</si>
  <si>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</si>
  <si>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</si>
  <si>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</si>
  <si>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</si>
  <si>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</si>
  <si>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</si>
  <si>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</si>
  <si>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</si>
  <si>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</si>
  <si>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</si>
  <si>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</si>
  <si>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</si>
  <si>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</si>
  <si>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</si>
  <si>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</si>
  <si>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</si>
  <si>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</si>
  <si>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</si>
  <si>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</si>
  <si>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</si>
  <si>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</si>
  <si>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</si>
  <si>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</si>
  <si>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</si>
  <si>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</si>
  <si>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</si>
  <si>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</si>
  <si>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</si>
  <si>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</si>
  <si>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</si>
  <si>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</si>
  <si>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</si>
  <si>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</si>
  <si>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</si>
  <si>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</si>
  <si>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</si>
  <si>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</si>
  <si>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</si>
  <si>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</si>
  <si>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</si>
  <si>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</si>
  <si>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</si>
  <si>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</si>
  <si>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</si>
  <si>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</si>
  <si>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</si>
  <si>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</si>
  <si>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</si>
  <si>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</si>
  <si>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</si>
  <si>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</si>
  <si>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</si>
  <si>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</si>
  <si>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</si>
  <si>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</si>
  <si>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</si>
  <si>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</si>
  <si>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</si>
  <si>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</si>
  <si>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</si>
  <si>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</si>
  <si>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</si>
  <si>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</si>
  <si>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</si>
  <si>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</si>
  <si>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</si>
  <si>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</si>
  <si>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</si>
  <si>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</si>
  <si>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</si>
  <si>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</si>
  <si>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</si>
  <si>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</si>
  <si>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</si>
  <si>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</si>
  <si>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</si>
  <si>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</si>
  <si>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</si>
  <si>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</si>
  <si>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</si>
  <si>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</si>
  <si>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</si>
  <si>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</si>
  <si>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</si>
  <si>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</si>
  <si>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</si>
  <si>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</si>
  <si>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</si>
  <si>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</si>
  <si>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</si>
  <si>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</si>
  <si>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</si>
  <si>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</si>
  <si>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</si>
  <si>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</si>
  <si>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</si>
  <si>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</si>
  <si>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</si>
  <si>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</si>
  <si>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</si>
  <si>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</si>
  <si>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</si>
  <si>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</si>
  <si>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</si>
  <si>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</si>
  <si>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</si>
  <si>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</si>
  <si>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</si>
  <si>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</si>
  <si>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</si>
  <si>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</si>
  <si>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</si>
  <si>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</si>
  <si>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</si>
  <si>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</si>
  <si>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</si>
  <si>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</si>
  <si>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</si>
  <si>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</si>
  <si>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</si>
  <si>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</si>
  <si>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</si>
  <si>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</si>
  <si>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</si>
  <si>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</si>
  <si>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</si>
  <si>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</si>
  <si>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</si>
  <si>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</si>
  <si>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</si>
  <si>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</si>
  <si>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</si>
  <si>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</si>
  <si>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</si>
  <si>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</si>
  <si>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</si>
  <si>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</si>
  <si>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</si>
  <si>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</si>
  <si>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</si>
  <si>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</si>
  <si>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</si>
  <si>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</si>
  <si>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</si>
  <si>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</si>
  <si>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</si>
  <si>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</si>
  <si>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</si>
  <si>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</si>
  <si>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</si>
  <si>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</si>
  <si>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</si>
  <si>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</si>
  <si>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</si>
  <si>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</si>
  <si>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</si>
  <si>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</si>
  <si>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</si>
  <si>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</si>
  <si>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</si>
  <si>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</si>
  <si>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</si>
  <si>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</si>
  <si>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</si>
  <si>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</si>
  <si>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</si>
  <si>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</si>
  <si>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</si>
  <si>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</si>
  <si>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</si>
  <si>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</si>
  <si>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</si>
  <si>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</si>
  <si>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</si>
  <si>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</si>
  <si>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</si>
  <si>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</si>
  <si>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</si>
  <si>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</si>
  <si>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</si>
  <si>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</si>
  <si>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</si>
  <si>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</si>
  <si>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</si>
  <si>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</si>
  <si>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</si>
  <si>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</si>
  <si>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</si>
  <si>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</si>
  <si>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</si>
  <si>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</si>
  <si>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</si>
  <si>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</si>
  <si>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</si>
  <si>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</si>
  <si>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</si>
  <si>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</si>
  <si>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</si>
  <si>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</si>
  <si>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</si>
  <si>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</si>
  <si>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</si>
  <si>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</si>
  <si>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</si>
  <si>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</si>
  <si>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</si>
  <si>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</si>
  <si>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</si>
  <si>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</si>
  <si>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</si>
  <si>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</si>
  <si>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</si>
  <si>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</si>
  <si>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</si>
  <si>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</si>
  <si>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</si>
  <si>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</si>
  <si>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</si>
  <si>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</si>
  <si>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</si>
  <si>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</si>
  <si>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</si>
  <si>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</si>
  <si>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</si>
  <si>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</si>
  <si>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</si>
  <si>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</si>
  <si>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</si>
  <si>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</si>
  <si>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</si>
  <si>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</si>
  <si>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</si>
  <si>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</si>
  <si>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</si>
  <si>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</si>
  <si>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</si>
  <si>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</si>
  <si>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</si>
  <si>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</si>
  <si>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</si>
  <si>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</si>
  <si>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</si>
  <si>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</si>
  <si>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</si>
  <si>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</si>
  <si>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</si>
  <si>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</si>
  <si>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</si>
  <si>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</si>
  <si>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</si>
  <si>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</si>
  <si>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</si>
  <si>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</si>
  <si>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</si>
  <si>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</si>
  <si>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</si>
  <si>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</si>
  <si>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</si>
  <si>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</si>
  <si>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</si>
  <si>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</si>
  <si>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</si>
  <si>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</si>
  <si>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</si>
  <si>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</si>
  <si>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</si>
  <si>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</si>
  <si>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</si>
  <si>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</si>
  <si>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</si>
  <si>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</si>
  <si>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</si>
  <si>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</si>
  <si>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</si>
  <si>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</si>
  <si>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</si>
  <si>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</si>
  <si>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</si>
  <si>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</si>
  <si>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</si>
  <si>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</si>
  <si>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</si>
  <si>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</si>
  <si>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</si>
  <si>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</si>
  <si>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</si>
  <si>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</si>
  <si>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</si>
  <si>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</si>
  <si>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</si>
  <si>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</si>
  <si>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</si>
  <si>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</si>
  <si>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</si>
  <si>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</si>
  <si>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</si>
  <si>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</si>
  <si>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</si>
  <si>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</si>
  <si>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</si>
  <si>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</si>
  <si>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</si>
  <si>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</si>
  <si>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</si>
  <si>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</si>
  <si>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</si>
  <si>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</si>
  <si>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</si>
  <si>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</si>
  <si>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</si>
  <si>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</si>
  <si>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</si>
  <si>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</si>
  <si>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</si>
  <si>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</si>
  <si>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</si>
  <si>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</si>
  <si>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</si>
  <si>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</si>
  <si>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</si>
  <si>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</si>
  <si>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</si>
  <si>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</si>
  <si>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</si>
  <si>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</si>
  <si>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</si>
  <si>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</si>
  <si>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</si>
  <si>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</si>
  <si>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</si>
  <si>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</si>
  <si>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</si>
  <si>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</si>
  <si>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</si>
  <si>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</si>
  <si>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</si>
  <si>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</si>
  <si>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</si>
  <si>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</si>
  <si>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</si>
  <si>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</si>
  <si>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</si>
  <si>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</si>
  <si>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</si>
  <si>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</si>
  <si>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</si>
  <si>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</si>
  <si>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</si>
  <si>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</si>
  <si>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</si>
  <si>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</si>
  <si>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</si>
  <si>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</si>
  <si>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</si>
  <si>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</si>
  <si>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</si>
  <si>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</si>
  <si>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</si>
  <si>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</si>
  <si>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</si>
  <si>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</si>
  <si>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</si>
  <si>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</si>
  <si>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</si>
  <si>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</si>
  <si>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</si>
  <si>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</si>
  <si>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</si>
  <si>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</si>
  <si>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</si>
  <si>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</si>
  <si>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</si>
  <si>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</si>
  <si>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</si>
  <si>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</si>
  <si>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</si>
  <si>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</si>
  <si>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</si>
  <si>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</si>
  <si>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</si>
  <si>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</si>
  <si>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</si>
  <si>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</si>
  <si>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</si>
  <si>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</si>
  <si>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</si>
  <si>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</si>
  <si>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</si>
  <si>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</si>
  <si>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</si>
  <si>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</si>
  <si>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</si>
  <si>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</si>
  <si>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</si>
  <si>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</si>
  <si>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</si>
  <si>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</si>
  <si>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</si>
  <si>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</si>
  <si>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</si>
  <si>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</si>
  <si>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</si>
  <si>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</si>
  <si>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</si>
  <si>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</si>
  <si>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</si>
  <si>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</si>
  <si>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</si>
  <si>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</si>
  <si>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</si>
  <si>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</si>
  <si>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</si>
  <si>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</si>
  <si>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</si>
  <si>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</si>
  <si>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</si>
  <si>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</si>
  <si>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</si>
  <si>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</si>
  <si>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</si>
  <si>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</si>
  <si>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</si>
  <si>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</si>
  <si>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</si>
  <si>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</si>
  <si>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</si>
  <si>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</si>
  <si>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</si>
  <si>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</si>
  <si>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</si>
  <si>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</si>
  <si>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</si>
  <si>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</si>
  <si>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</si>
  <si>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</si>
  <si>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</si>
  <si>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</si>
  <si>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</si>
  <si>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</si>
  <si>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</si>
  <si>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</si>
  <si>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</si>
  <si>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</si>
  <si>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</si>
  <si>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</si>
  <si>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</si>
  <si>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</si>
  <si>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</si>
  <si>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</si>
  <si>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</si>
  <si>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</si>
  <si>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</si>
  <si>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</si>
  <si>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</si>
  <si>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</si>
  <si>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</si>
  <si>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</si>
  <si>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</si>
  <si>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</si>
  <si>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</si>
  <si>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</si>
  <si>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</si>
  <si>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</si>
  <si>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</si>
  <si>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</si>
  <si>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</si>
  <si>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</si>
  <si>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</si>
  <si>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</si>
  <si>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</si>
  <si>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</si>
  <si>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</si>
  <si>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</si>
  <si>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</si>
  <si>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</si>
  <si>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</si>
  <si>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</si>
  <si>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</si>
  <si>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</si>
  <si>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</si>
  <si>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</si>
  <si>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</si>
  <si>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</si>
  <si>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</si>
  <si>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</si>
  <si>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</si>
  <si>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</si>
  <si>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</si>
  <si>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</si>
  <si>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</si>
  <si>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</si>
  <si>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</si>
  <si>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</si>
  <si>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</si>
  <si>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</si>
  <si>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</si>
  <si>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</si>
  <si>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</si>
  <si>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</si>
  <si>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</si>
  <si>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</si>
  <si>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</si>
  <si>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</si>
  <si>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</si>
  <si>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</si>
  <si>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</si>
  <si>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</si>
  <si>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</si>
  <si>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</si>
  <si>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</si>
  <si>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</si>
  <si>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</si>
  <si>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</si>
  <si>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</si>
  <si>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</si>
  <si>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</si>
  <si>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</si>
  <si>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</si>
  <si>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</si>
  <si>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</si>
  <si>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</si>
  <si>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</si>
  <si>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</si>
  <si>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</si>
  <si>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</si>
  <si>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</si>
  <si>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</si>
  <si>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</si>
  <si>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</si>
  <si>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</si>
  <si>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</si>
  <si>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</si>
  <si>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</si>
  <si>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</si>
  <si>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</si>
  <si>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</si>
  <si>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</si>
  <si>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</si>
  <si>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</si>
  <si>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</si>
  <si>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</si>
  <si>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</si>
  <si>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</si>
  <si>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</si>
  <si>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</si>
  <si>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</si>
  <si>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</si>
  <si>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</si>
  <si>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</si>
  <si>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</si>
  <si>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</si>
  <si>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</si>
  <si>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</si>
  <si>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</si>
  <si>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</si>
  <si>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</si>
  <si>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</si>
  <si>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</si>
  <si>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</si>
  <si>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</si>
  <si>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</si>
  <si>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</si>
  <si>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</si>
  <si>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</si>
  <si>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</si>
  <si>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</si>
  <si>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</si>
  <si>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</si>
  <si>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</si>
  <si>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</si>
  <si>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</si>
  <si>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</si>
  <si>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</si>
  <si>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</si>
  <si>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</si>
  <si>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</si>
  <si>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</si>
  <si>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</si>
  <si>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</si>
  <si>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</si>
  <si>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</si>
  <si>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</si>
  <si>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</si>
  <si>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</si>
  <si>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</si>
  <si>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</si>
  <si>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</si>
  <si>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</si>
  <si>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</si>
  <si>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</si>
  <si>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</si>
  <si>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</si>
  <si>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</si>
  <si>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</si>
  <si>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</si>
  <si>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</si>
  <si>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</si>
  <si>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</si>
  <si>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</si>
  <si>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</si>
  <si>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</si>
  <si>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</si>
  <si>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</si>
  <si>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</si>
  <si>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</si>
  <si>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</si>
  <si>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</si>
  <si>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</si>
  <si>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</si>
  <si>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</si>
  <si>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</si>
  <si>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</si>
  <si>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</si>
  <si>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</si>
  <si>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</si>
  <si>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</si>
  <si>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</si>
  <si>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</si>
  <si>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</si>
  <si>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</si>
  <si>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</si>
  <si>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</si>
  <si>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</si>
  <si>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</si>
  <si>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</si>
  <si>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</si>
  <si>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</si>
  <si>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</si>
  <si>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</si>
  <si>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</si>
  <si>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</si>
  <si>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</si>
  <si>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</si>
  <si>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</si>
  <si>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</si>
  <si>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</si>
  <si>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</si>
  <si>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</si>
  <si>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</si>
  <si>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</si>
  <si>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</si>
  <si>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</si>
  <si>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</si>
  <si>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</si>
  <si>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</si>
  <si>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</si>
  <si>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</si>
  <si>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</si>
  <si>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</si>
  <si>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</si>
  <si>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</si>
  <si>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</si>
  <si>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</si>
  <si>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</si>
  <si>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</si>
  <si>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</si>
  <si>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</si>
  <si>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</si>
  <si>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</si>
  <si>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</si>
  <si>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</si>
  <si>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</si>
  <si>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</si>
  <si>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</si>
  <si>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</si>
  <si>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</si>
  <si>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</si>
  <si>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</si>
  <si>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</si>
  <si>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</si>
  <si>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</si>
  <si>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</si>
  <si>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</si>
  <si>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</si>
  <si>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</si>
  <si>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</si>
  <si>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</si>
  <si>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</si>
  <si>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</si>
  <si>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</si>
  <si>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</si>
  <si>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</si>
  <si>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</si>
  <si>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</si>
  <si>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</si>
  <si>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</si>
  <si>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</si>
  <si>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</si>
  <si>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</si>
  <si>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</si>
  <si>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</si>
  <si>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</si>
  <si>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</si>
  <si>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</si>
  <si>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</si>
  <si>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</si>
  <si>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</si>
  <si>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</si>
  <si>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</si>
  <si>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</si>
  <si>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</si>
  <si>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</si>
  <si>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</si>
  <si>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</si>
  <si>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</si>
  <si>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</si>
  <si>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</si>
  <si>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</si>
  <si>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</si>
  <si>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</si>
  <si>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</si>
  <si>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</si>
  <si>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</si>
  <si>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</si>
  <si>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</si>
  <si>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</si>
  <si>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</si>
  <si>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</si>
  <si>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</si>
  <si>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</si>
  <si>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</si>
  <si>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</si>
  <si>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</si>
  <si>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</si>
  <si>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</si>
  <si>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</si>
  <si>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</si>
  <si>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</si>
  <si>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</si>
  <si>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</si>
  <si>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</si>
  <si>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</si>
  <si>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</si>
  <si>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</si>
  <si>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</si>
  <si>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</si>
  <si>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</si>
  <si>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</si>
  <si>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</si>
  <si>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</si>
  <si>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</si>
  <si>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</si>
  <si>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</si>
  <si>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</si>
  <si>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</si>
  <si>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</si>
  <si>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</si>
  <si>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</si>
  <si>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</si>
  <si>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</si>
  <si>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</si>
  <si>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</si>
  <si>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</si>
  <si>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</si>
  <si>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</si>
  <si>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</si>
  <si>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</si>
  <si>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</si>
  <si>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</si>
  <si>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</si>
  <si>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</si>
  <si>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</si>
  <si>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</si>
  <si>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</si>
  <si>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</si>
  <si>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</si>
  <si>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</si>
  <si>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</si>
  <si>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</si>
  <si>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</si>
  <si>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</si>
  <si>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</si>
  <si>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</si>
  <si>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</si>
  <si>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</si>
  <si>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</si>
  <si>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</si>
  <si>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</si>
  <si>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</si>
  <si>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</si>
  <si>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</si>
  <si>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</si>
  <si>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</si>
  <si>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</si>
  <si>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</si>
  <si>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</si>
  <si>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</si>
  <si>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</si>
  <si>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</si>
  <si>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</si>
  <si>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</si>
  <si>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</si>
  <si>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</si>
  <si>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</si>
  <si>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</si>
  <si>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</si>
  <si>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</si>
  <si>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</si>
  <si>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</si>
  <si>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</si>
  <si>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</si>
  <si>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</si>
  <si>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</si>
  <si>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</si>
  <si>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</si>
  <si>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</si>
  <si>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</si>
  <si>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</si>
  <si>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</si>
  <si>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</si>
  <si>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</si>
  <si>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</si>
  <si>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</si>
  <si>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</si>
  <si>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</si>
  <si>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</si>
  <si>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</si>
  <si>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</si>
  <si>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</si>
  <si>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</si>
  <si>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</si>
  <si>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</si>
  <si>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</si>
  <si>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</si>
  <si>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</si>
  <si>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</si>
  <si>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</si>
  <si>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</si>
  <si>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</si>
  <si>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</si>
  <si>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</si>
  <si>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</si>
  <si>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</si>
  <si>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</si>
  <si>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</si>
  <si>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</si>
  <si>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</si>
  <si>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</si>
  <si>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</si>
  <si>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</si>
  <si>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</si>
  <si>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</si>
  <si>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</si>
  <si>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</si>
  <si>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</si>
  <si>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</si>
  <si>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</si>
  <si>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</si>
  <si>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</si>
  <si>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</si>
  <si>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</si>
  <si>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</si>
  <si>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</si>
  <si>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</si>
  <si>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</si>
  <si>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</si>
  <si>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</si>
  <si>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</si>
  <si>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</si>
  <si>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</si>
  <si>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</si>
  <si>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</si>
  <si>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</si>
  <si>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</si>
  <si>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</si>
  <si>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</si>
  <si>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</si>
  <si>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</si>
  <si>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</si>
  <si>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</si>
  <si>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</si>
  <si>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</si>
  <si>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</si>
  <si>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</si>
  <si>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</si>
  <si>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</si>
  <si>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</si>
  <si>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</si>
  <si>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</si>
  <si>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</si>
  <si>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</si>
  <si>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</si>
  <si>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</si>
  <si>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</si>
  <si>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</si>
  <si>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</si>
  <si>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</si>
  <si>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</si>
  <si>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</si>
  <si>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</si>
  <si>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</si>
  <si>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</si>
  <si>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</si>
  <si>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</si>
  <si>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</si>
  <si>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</si>
  <si>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</si>
  <si>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</si>
  <si>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</si>
  <si>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</si>
  <si>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</si>
  <si>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</si>
  <si>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</si>
  <si>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</si>
  <si>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</si>
  <si>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</si>
  <si>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</si>
  <si>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</si>
  <si>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</si>
  <si>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</si>
  <si>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</si>
  <si>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</si>
  <si>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</si>
  <si>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</si>
  <si>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</si>
  <si>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</si>
  <si>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</si>
  <si>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</si>
  <si>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</si>
  <si>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</si>
  <si>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</si>
  <si>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</si>
  <si>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</si>
  <si>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</si>
  <si>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</si>
  <si>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</si>
  <si>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</si>
  <si>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</si>
  <si>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</si>
  <si>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</si>
  <si>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</si>
  <si>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</si>
  <si>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</si>
  <si>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</si>
  <si>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</si>
  <si>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</si>
  <si>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</si>
  <si>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</si>
  <si>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</si>
  <si>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</si>
  <si>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</si>
  <si>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</si>
  <si>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</si>
  <si>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</si>
  <si>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</si>
  <si>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</si>
  <si>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</si>
  <si>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</si>
  <si>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</si>
  <si>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</si>
  <si>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</si>
  <si>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</si>
  <si>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</si>
  <si>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</si>
  <si>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</si>
  <si>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</si>
  <si>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</si>
  <si>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</si>
  <si>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</si>
  <si>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</si>
  <si>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</si>
  <si>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</si>
  <si>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</si>
  <si>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</si>
  <si>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</si>
  <si>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</si>
  <si>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</si>
  <si>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</si>
  <si>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</si>
  <si>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</si>
  <si>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</si>
  <si>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</si>
  <si>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</si>
  <si>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</si>
  <si>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</si>
  <si>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</si>
  <si>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</si>
  <si>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</si>
  <si>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</si>
  <si>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</si>
  <si>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</si>
  <si>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</si>
  <si>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</si>
  <si>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</si>
  <si>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</si>
  <si>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</si>
  <si>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</si>
  <si>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</si>
  <si>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</si>
  <si>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</si>
  <si>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</si>
  <si>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</si>
  <si>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</si>
  <si>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</si>
  <si>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</si>
  <si>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</si>
  <si>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</si>
  <si>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</si>
  <si>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</si>
  <si>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</si>
  <si>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</si>
  <si>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</si>
  <si>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</si>
  <si>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</si>
  <si>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</si>
  <si>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</si>
  <si>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</si>
  <si>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</si>
  <si>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</si>
  <si>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</si>
  <si>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</si>
  <si>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</si>
  <si>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</si>
  <si>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</si>
  <si>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</si>
  <si>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</si>
  <si>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</si>
  <si>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</si>
  <si>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</si>
  <si>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</si>
  <si>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</si>
  <si>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</si>
  <si>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</si>
  <si>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</si>
  <si>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</si>
  <si>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</si>
  <si>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</si>
  <si>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</si>
  <si>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</si>
  <si>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</si>
  <si>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</si>
  <si>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</si>
  <si>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</si>
  <si>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</si>
  <si>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</si>
  <si>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</si>
  <si>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</si>
  <si>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</si>
  <si>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</si>
  <si>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</si>
  <si>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</si>
  <si>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</si>
  <si>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</si>
  <si>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</si>
  <si>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</si>
  <si>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</si>
  <si>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</si>
  <si>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</si>
  <si>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</si>
  <si>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</si>
  <si>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</si>
  <si>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</si>
  <si>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</si>
  <si>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</si>
  <si>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</si>
  <si>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</si>
  <si>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</si>
  <si>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</si>
  <si>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</si>
  <si>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</si>
  <si>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</si>
  <si>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</si>
  <si>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</si>
  <si>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</si>
  <si>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</si>
  <si>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</si>
  <si>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</si>
  <si>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</si>
  <si>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</si>
  <si>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</si>
  <si>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</si>
  <si>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</si>
  <si>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</si>
  <si>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</si>
  <si>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</si>
  <si>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</si>
  <si>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</si>
  <si>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</si>
  <si>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</si>
  <si>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</si>
  <si>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</si>
  <si>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</si>
  <si>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</si>
  <si>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</si>
  <si>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</si>
  <si>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</si>
  <si>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</si>
  <si>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</si>
  <si>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</si>
  <si>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</si>
  <si>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</si>
  <si>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</si>
  <si>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</si>
  <si>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</si>
  <si>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</si>
  <si>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</si>
  <si>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</si>
  <si>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</si>
  <si>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</si>
  <si>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</si>
  <si>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</si>
  <si>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</si>
  <si>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</si>
  <si>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</si>
  <si>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</si>
  <si>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</si>
  <si>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</si>
  <si>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</si>
  <si>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</si>
  <si>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</si>
  <si>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</si>
  <si>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</si>
  <si>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</si>
  <si>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</si>
  <si>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</si>
  <si>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</si>
  <si>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</si>
  <si>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</si>
  <si>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</si>
  <si>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</si>
  <si>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</si>
  <si>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</si>
  <si>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</si>
  <si>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</si>
  <si>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</si>
  <si>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</si>
  <si>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</si>
  <si>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</si>
  <si>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</si>
  <si>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</si>
  <si>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</si>
  <si>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</si>
  <si>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</si>
  <si>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</si>
  <si>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</si>
  <si>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</si>
  <si>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</si>
  <si>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</si>
  <si>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</si>
  <si>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</si>
  <si>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</si>
  <si>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</si>
  <si>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</si>
  <si>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</si>
  <si>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</si>
  <si>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</si>
  <si>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</si>
  <si>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</si>
  <si>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</si>
  <si>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</si>
  <si>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</si>
  <si>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</si>
  <si>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</si>
  <si>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</si>
  <si>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</si>
  <si>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</si>
  <si>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</si>
  <si>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</si>
  <si>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</si>
  <si>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</si>
  <si>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</si>
  <si>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</si>
  <si>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</si>
  <si>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</si>
  <si>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</si>
  <si>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</si>
  <si>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</si>
  <si>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</si>
  <si>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</si>
  <si>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</si>
  <si>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</si>
  <si>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</si>
  <si>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</si>
  <si>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</si>
  <si>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</si>
  <si>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</si>
  <si>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</si>
  <si>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</si>
  <si>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</si>
  <si>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</si>
  <si>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</si>
  <si>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</si>
  <si>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</si>
  <si>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</si>
  <si>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</si>
  <si>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</si>
  <si>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</si>
  <si>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</si>
  <si>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</si>
  <si>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</si>
  <si>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</si>
  <si>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</si>
  <si>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</si>
  <si>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</si>
  <si>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</si>
  <si>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</si>
  <si>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</si>
  <si>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</si>
  <si>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</si>
  <si>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</si>
  <si>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</si>
  <si>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</si>
  <si>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</si>
  <si>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</si>
  <si>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</si>
  <si>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</si>
  <si>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</si>
  <si>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</si>
  <si>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</si>
  <si>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</si>
  <si>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</si>
  <si>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</si>
  <si>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</si>
  <si>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</si>
  <si>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</si>
  <si>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</si>
  <si>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</si>
  <si>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</si>
  <si>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</si>
  <si>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</si>
  <si>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</si>
  <si>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</si>
  <si>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</si>
  <si>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</si>
  <si>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</si>
  <si>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</si>
  <si>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</si>
  <si>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</si>
  <si>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</si>
  <si>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</si>
  <si>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</si>
  <si>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</si>
  <si>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</si>
  <si>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</si>
  <si>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</si>
  <si>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</si>
  <si>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</si>
  <si>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</si>
  <si>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</si>
  <si>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</si>
  <si>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</si>
  <si>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</si>
  <si>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</si>
  <si>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</si>
  <si>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</si>
  <si>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</si>
  <si>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</si>
  <si>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</si>
  <si>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</si>
  <si>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</si>
  <si>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</si>
  <si>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</si>
  <si>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</si>
  <si>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</si>
  <si>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</si>
  <si>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</si>
  <si>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</si>
  <si>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</si>
  <si>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</si>
  <si>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</si>
  <si>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</si>
  <si>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</si>
  <si>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</si>
  <si>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</si>
  <si>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</si>
  <si>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</si>
  <si>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</si>
  <si>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</si>
  <si>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</si>
  <si>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</si>
  <si>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</si>
  <si>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</si>
  <si>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</si>
  <si>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</si>
  <si>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</si>
  <si>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</si>
  <si>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</si>
  <si>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</si>
  <si>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</si>
  <si>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</si>
  <si>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</si>
  <si>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</si>
  <si>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</si>
  <si>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</si>
  <si>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</si>
  <si>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</si>
  <si>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</si>
  <si>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</si>
  <si>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</si>
  <si>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</si>
  <si>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</si>
  <si>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</si>
  <si>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</si>
  <si>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</si>
  <si>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</si>
  <si>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</si>
  <si>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</si>
  <si>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</si>
  <si>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</si>
  <si>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</si>
  <si>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</si>
  <si>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</si>
  <si>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</si>
  <si>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</si>
  <si>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</si>
  <si>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</si>
  <si>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</si>
  <si>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</si>
  <si>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</si>
  <si>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</si>
  <si>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</si>
  <si>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</si>
  <si>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</si>
  <si>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</si>
  <si>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</si>
  <si>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</si>
  <si>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</si>
  <si>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</si>
  <si>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</si>
  <si>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</si>
  <si>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</si>
  <si>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</si>
  <si>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</si>
  <si>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</si>
  <si>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</si>
  <si>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</si>
  <si>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</si>
  <si>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</si>
  <si>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</si>
  <si>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</si>
  <si>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</si>
  <si>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</si>
  <si>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</si>
  <si>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</si>
  <si>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</si>
  <si>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</si>
  <si>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</si>
  <si>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</si>
  <si>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</si>
  <si>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</si>
  <si>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</si>
  <si>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</si>
  <si>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</si>
  <si>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</si>
  <si>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</si>
  <si>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</si>
  <si>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</si>
  <si>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</si>
  <si>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</si>
  <si>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</si>
  <si>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</si>
  <si>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</si>
  <si>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</si>
  <si>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</si>
  <si>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</si>
  <si>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</si>
  <si>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</si>
  <si>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</si>
  <si>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</si>
  <si>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</si>
  <si>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</si>
  <si>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</si>
  <si>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</si>
  <si>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</si>
  <si>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</si>
  <si>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</si>
  <si>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</si>
  <si>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</si>
  <si>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</si>
  <si>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</si>
  <si>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</si>
  <si>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</si>
  <si>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</si>
  <si>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</si>
  <si>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</si>
  <si>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</si>
  <si>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</si>
  <si>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</si>
  <si>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</si>
  <si>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</si>
  <si>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</si>
  <si>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</si>
  <si>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</si>
  <si>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</si>
  <si>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</si>
  <si>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</si>
  <si>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</si>
  <si>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</si>
  <si>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</si>
  <si>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</si>
  <si>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</si>
  <si>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</si>
  <si>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</si>
  <si>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</si>
  <si>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</si>
  <si>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</si>
  <si>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</si>
  <si>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</si>
  <si>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</si>
  <si>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</si>
  <si>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</si>
  <si>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</si>
  <si>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</si>
  <si>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</si>
  <si>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</si>
  <si>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</si>
  <si>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</si>
  <si>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</si>
  <si>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</si>
  <si>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</si>
  <si>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</si>
  <si>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</si>
  <si>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</si>
  <si>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</si>
  <si>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</si>
  <si>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</si>
  <si>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</si>
  <si>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</si>
  <si>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</si>
  <si>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</si>
  <si>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</si>
  <si>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</si>
  <si>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</si>
  <si>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</si>
  <si>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</si>
  <si>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</si>
  <si>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</si>
  <si>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</si>
  <si>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</si>
  <si>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</si>
  <si>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</si>
  <si>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</si>
  <si>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</si>
  <si>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</si>
  <si>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</si>
  <si>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</si>
  <si>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</si>
  <si>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</si>
  <si>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</si>
  <si>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</si>
  <si>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</si>
  <si>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</si>
  <si>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</si>
  <si>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</si>
  <si>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</si>
  <si>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</si>
  <si>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</si>
  <si>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</si>
  <si>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</si>
  <si>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</si>
  <si>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</si>
  <si>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</si>
  <si>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</si>
  <si>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</si>
  <si>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</si>
  <si>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</si>
  <si>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</si>
  <si>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</si>
  <si>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</si>
  <si>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</si>
  <si>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</si>
  <si>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</si>
  <si>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</si>
  <si>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</si>
  <si>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</si>
  <si>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</si>
  <si>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</si>
  <si>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</si>
  <si>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</si>
  <si>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</si>
  <si>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</si>
  <si>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</si>
  <si>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</si>
  <si>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</si>
  <si>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</si>
  <si>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</si>
  <si>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</si>
  <si>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</si>
  <si>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</si>
  <si>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</si>
  <si>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</si>
  <si>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</si>
  <si>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</si>
  <si>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</si>
  <si>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</si>
  <si>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</si>
  <si>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</si>
  <si>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</si>
  <si>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</si>
  <si>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</si>
  <si>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</si>
  <si>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</si>
  <si>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</si>
  <si>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</si>
  <si>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</si>
  <si>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</si>
  <si>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</si>
  <si>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</si>
  <si>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</si>
  <si>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</si>
  <si>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</si>
  <si>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</si>
  <si>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</si>
  <si>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</si>
  <si>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</si>
  <si>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</si>
  <si>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</si>
  <si>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</si>
  <si>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</si>
  <si>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</si>
  <si>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</si>
  <si>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</si>
  <si>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</si>
  <si>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</si>
  <si>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</si>
  <si>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</si>
  <si>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</si>
  <si>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</si>
  <si>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</si>
  <si>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</si>
  <si>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</si>
  <si>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</si>
  <si>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</si>
  <si>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</si>
  <si>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</si>
  <si>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</si>
  <si>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</si>
  <si>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</si>
  <si>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</si>
  <si>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</si>
  <si>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</si>
  <si>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</si>
  <si>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</si>
  <si>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</si>
  <si>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</si>
  <si>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</si>
  <si>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</si>
  <si>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</si>
  <si>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</si>
  <si>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</si>
  <si>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</si>
  <si>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</si>
  <si>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</si>
  <si>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</si>
  <si>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</si>
  <si>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</si>
  <si>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</si>
  <si>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</si>
  <si>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</si>
  <si>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</si>
  <si>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</si>
  <si>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</si>
  <si>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</si>
  <si>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</si>
  <si>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</si>
  <si>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</si>
  <si>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</si>
  <si>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</si>
  <si>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</si>
  <si>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</si>
  <si>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</si>
  <si>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</si>
  <si>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</si>
  <si>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</si>
  <si>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</si>
  <si>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</si>
  <si>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</si>
  <si>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</si>
  <si>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</si>
  <si>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</si>
  <si>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</si>
  <si>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</si>
  <si>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</si>
  <si>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</si>
  <si>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</si>
  <si>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</si>
  <si>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</si>
  <si>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</si>
  <si>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</si>
  <si>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</si>
  <si>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</si>
  <si>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</si>
  <si>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</si>
  <si>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</si>
  <si>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</si>
  <si>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</si>
  <si>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</si>
  <si>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</si>
  <si>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</si>
  <si>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</si>
  <si>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</si>
  <si>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</si>
  <si>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</si>
  <si>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</si>
  <si>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</si>
  <si>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</si>
  <si>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</si>
  <si>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</si>
  <si>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</si>
  <si>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</si>
  <si>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</si>
  <si>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</si>
  <si>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</si>
  <si>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</si>
  <si>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</si>
  <si>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</si>
  <si>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</si>
  <si>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</si>
  <si>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</si>
  <si>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</si>
  <si>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</si>
  <si>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</si>
  <si>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</si>
  <si>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</si>
  <si>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</si>
  <si>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</si>
  <si>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</si>
  <si>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</si>
  <si>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</si>
  <si>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</si>
  <si>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</si>
  <si>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</si>
  <si>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</si>
  <si>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</si>
  <si>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</si>
  <si>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</si>
  <si>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</si>
  <si>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</si>
  <si>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</si>
  <si>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</si>
  <si>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</si>
  <si>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</si>
  <si>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</si>
  <si>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</si>
  <si>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</si>
  <si>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</si>
  <si>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</si>
  <si>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</si>
  <si>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</si>
  <si>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</si>
  <si>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</si>
  <si>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</si>
  <si>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</si>
  <si>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</si>
  <si>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</si>
  <si>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</si>
  <si>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</si>
  <si>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</si>
  <si>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</si>
  <si>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</si>
  <si>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</si>
  <si>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</si>
  <si>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</si>
  <si>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</si>
  <si>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</si>
  <si>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</si>
  <si>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</si>
  <si>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</si>
  <si>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</si>
  <si>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</si>
  <si>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</si>
  <si>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</si>
  <si>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</si>
  <si>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</si>
  <si>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</si>
  <si>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</si>
  <si>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</si>
  <si>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</si>
  <si>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</si>
  <si>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</si>
  <si>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</si>
  <si>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</si>
  <si>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</si>
  <si>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</si>
  <si>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</si>
  <si>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</si>
  <si>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</si>
  <si>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</si>
  <si>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</si>
  <si>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</si>
  <si>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</si>
  <si>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</si>
  <si>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</si>
  <si>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</si>
  <si>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</si>
  <si>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</si>
  <si>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</si>
  <si>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</si>
  <si>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</si>
  <si>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</si>
  <si>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</si>
  <si>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</si>
  <si>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</si>
  <si>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</si>
  <si>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</si>
  <si>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</si>
  <si>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</si>
  <si>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</si>
  <si>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</si>
  <si>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</si>
  <si>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</si>
  <si>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</si>
  <si>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</si>
  <si>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</si>
  <si>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</si>
  <si>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</si>
  <si>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</si>
  <si>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</si>
  <si>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</si>
  <si>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</si>
  <si>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</si>
  <si>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</si>
  <si>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</si>
  <si>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</si>
  <si>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</si>
  <si>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</si>
  <si>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</si>
  <si>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</si>
  <si>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</si>
  <si>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</si>
  <si>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</si>
  <si>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</si>
  <si>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</si>
  <si>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</si>
  <si>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</si>
  <si>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</si>
  <si>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</si>
  <si>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</si>
  <si>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</si>
  <si>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</si>
  <si>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</si>
  <si>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</si>
  <si>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</si>
  <si>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</si>
  <si>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</si>
  <si>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</si>
  <si>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</si>
  <si>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</si>
  <si>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</si>
  <si>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</si>
  <si>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</si>
  <si>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</si>
  <si>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</si>
  <si>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</si>
  <si>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</si>
  <si>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</si>
  <si>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</si>
  <si>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</si>
  <si>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</si>
  <si>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</si>
  <si>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</si>
  <si>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</si>
  <si>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</si>
  <si>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</si>
  <si>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</si>
  <si>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</si>
  <si>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</si>
  <si>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</si>
  <si>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</si>
  <si>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</si>
  <si>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</si>
  <si>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</si>
  <si>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</si>
  <si>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</si>
  <si>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</si>
  <si>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</si>
  <si>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</si>
  <si>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</si>
  <si>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</si>
  <si>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</si>
  <si>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</si>
  <si>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</si>
  <si>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</si>
  <si>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</si>
  <si>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</si>
  <si>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</si>
  <si>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</si>
  <si>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</si>
  <si>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</si>
  <si>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</si>
  <si>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</si>
  <si>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</si>
  <si>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</si>
  <si>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</si>
  <si>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</si>
  <si>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</si>
  <si>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</si>
  <si>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</si>
  <si>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</si>
  <si>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</si>
  <si>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</si>
  <si>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</si>
  <si>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</si>
  <si>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</si>
  <si>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</si>
  <si>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</si>
  <si>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</si>
  <si>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</si>
  <si>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</si>
  <si>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</si>
  <si>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</si>
  <si>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</si>
  <si>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</si>
  <si>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</si>
  <si>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</si>
  <si>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</si>
  <si>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</si>
  <si>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</si>
  <si>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</si>
  <si>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</si>
  <si>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</si>
  <si>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</si>
  <si>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</si>
  <si>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</si>
  <si>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</si>
  <si>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</si>
  <si>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</si>
  <si>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</si>
  <si>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</si>
  <si>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</si>
  <si>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</si>
  <si>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</si>
  <si>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</si>
  <si>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</si>
  <si>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</si>
  <si>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</si>
  <si>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</si>
  <si>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</si>
  <si>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</si>
  <si>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</si>
  <si>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</si>
  <si>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</si>
  <si>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</si>
  <si>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</si>
  <si>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</si>
  <si>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</si>
  <si>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</si>
  <si>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</si>
  <si>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</si>
  <si>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</si>
  <si>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</si>
  <si>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</si>
  <si>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</si>
  <si>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</si>
  <si>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</si>
  <si>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</si>
  <si>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</si>
  <si>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</si>
  <si>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</si>
  <si>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</si>
  <si>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</si>
  <si>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</si>
  <si>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</si>
  <si>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</si>
  <si>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</si>
  <si>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</si>
  <si>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</si>
  <si>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</si>
  <si>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</si>
  <si>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</si>
  <si>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</si>
  <si>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</si>
  <si>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</si>
  <si>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</si>
  <si>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</si>
  <si>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</si>
  <si>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</si>
  <si>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</si>
  <si>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</si>
  <si>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</si>
  <si>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</si>
  <si>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</si>
  <si>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</si>
  <si>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</si>
  <si>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</si>
  <si>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</si>
  <si>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</si>
  <si>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</si>
  <si>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</si>
  <si>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</si>
  <si>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</si>
  <si>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</si>
  <si>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</si>
  <si>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</si>
  <si>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</si>
  <si>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</si>
  <si>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</si>
  <si>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</si>
  <si>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</si>
  <si>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</si>
  <si>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</si>
  <si>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</si>
  <si>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</si>
  <si>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</si>
  <si>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</si>
  <si>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</si>
  <si>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</si>
  <si>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</si>
  <si>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</si>
  <si>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</si>
  <si>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</si>
  <si>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</si>
  <si>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</si>
  <si>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</si>
  <si>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</si>
  <si>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</si>
  <si>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</si>
  <si>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</si>
  <si>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</si>
  <si>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</si>
  <si>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</si>
  <si>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</si>
  <si>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</si>
  <si>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</si>
  <si>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</si>
  <si>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</si>
  <si>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</si>
  <si>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</si>
  <si>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</si>
  <si>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</si>
  <si>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</si>
  <si>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</si>
  <si>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</si>
  <si>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</si>
  <si>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</si>
  <si>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</si>
  <si>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</si>
  <si>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</si>
  <si>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</si>
  <si>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</si>
  <si>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</si>
  <si>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</si>
  <si>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</si>
  <si>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</si>
  <si>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</si>
  <si>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</si>
  <si>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</si>
  <si>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</si>
  <si>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</si>
  <si>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</si>
  <si>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</si>
  <si>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</si>
  <si>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</si>
  <si>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</si>
  <si>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</si>
  <si>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</si>
  <si>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</si>
  <si>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</si>
  <si>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</si>
  <si>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</si>
  <si>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</si>
  <si>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</si>
  <si>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</si>
  <si>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</si>
  <si>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</si>
  <si>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</si>
  <si>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</si>
  <si>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</si>
  <si>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</si>
  <si>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</si>
  <si>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</si>
  <si>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</si>
  <si>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</si>
  <si>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</si>
  <si>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</si>
  <si>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</si>
  <si>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</si>
  <si>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</si>
  <si>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</si>
  <si>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</si>
  <si>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</si>
  <si>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</si>
  <si>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</si>
  <si>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</si>
  <si>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</si>
  <si>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</si>
  <si>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</si>
  <si>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</si>
  <si>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</si>
  <si>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</si>
  <si>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</si>
  <si>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</si>
  <si>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</si>
  <si>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</si>
  <si>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</si>
  <si>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</si>
  <si>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</si>
  <si>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</si>
  <si>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</si>
  <si>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</si>
  <si>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</si>
  <si>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</si>
  <si>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</si>
  <si>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</si>
  <si>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</si>
  <si>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</si>
  <si>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</si>
  <si>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</si>
  <si>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</si>
  <si>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</si>
  <si>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</si>
  <si>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</si>
  <si>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</si>
  <si>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</si>
  <si>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</si>
  <si>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</si>
  <si>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</si>
  <si>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</si>
  <si>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</si>
  <si>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</si>
  <si>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</si>
  <si>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</si>
  <si>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</si>
  <si>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</si>
  <si>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</si>
  <si>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</si>
  <si>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</si>
  <si>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</si>
  <si>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</si>
  <si>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</si>
  <si>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</si>
  <si>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</si>
  <si>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</si>
  <si>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</si>
  <si>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</si>
  <si>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</si>
  <si>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</si>
  <si>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</si>
  <si>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</si>
  <si>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</si>
  <si>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</si>
  <si>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</si>
  <si>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</si>
  <si>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</si>
  <si>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</si>
  <si>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</si>
  <si>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</si>
  <si>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</si>
  <si>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</si>
  <si>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</si>
  <si>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</si>
  <si>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</si>
  <si>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</si>
  <si>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</si>
  <si>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</si>
  <si>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</si>
  <si>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</si>
  <si>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</si>
  <si>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</si>
  <si>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</si>
  <si>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</si>
  <si>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</si>
  <si>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</si>
  <si>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</si>
  <si>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</si>
  <si>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</si>
  <si>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</si>
  <si>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</si>
  <si>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</si>
  <si>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</si>
  <si>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</si>
  <si>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</si>
  <si>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</si>
  <si>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</si>
  <si>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</si>
  <si>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</si>
  <si>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</si>
  <si>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</si>
  <si>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</si>
  <si>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</si>
  <si>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</si>
  <si>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</si>
  <si>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</si>
  <si>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</si>
  <si>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</si>
  <si>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</si>
  <si>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</si>
  <si>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</si>
  <si>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</si>
  <si>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</si>
  <si>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</si>
  <si>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</si>
  <si>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</si>
  <si>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</si>
  <si>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</si>
  <si>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</si>
  <si>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</si>
  <si>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</si>
  <si>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</si>
  <si>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</si>
  <si>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</si>
  <si>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</si>
  <si>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</si>
  <si>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</si>
  <si>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</si>
  <si>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</si>
  <si>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</si>
  <si>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</si>
  <si>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</si>
  <si>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</si>
  <si>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</si>
  <si>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</si>
  <si>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</si>
  <si>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</si>
  <si>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</si>
  <si>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</si>
  <si>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</si>
  <si>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</si>
  <si>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</si>
  <si>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</si>
  <si>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</si>
  <si>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</si>
  <si>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</si>
  <si>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</si>
  <si>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</si>
  <si>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</si>
  <si>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</si>
  <si>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</si>
  <si>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</si>
  <si>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</si>
  <si>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</si>
  <si>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</si>
  <si>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</si>
  <si>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</si>
  <si>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</si>
  <si>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</si>
  <si>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</si>
  <si>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</si>
  <si>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</si>
  <si>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</si>
  <si>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</si>
  <si>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</si>
  <si>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</si>
  <si>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</si>
  <si>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</si>
  <si>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</si>
  <si>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</si>
  <si>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</si>
  <si>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</si>
  <si>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</si>
  <si>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</si>
  <si>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</si>
  <si>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</si>
  <si>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</si>
  <si>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</si>
  <si>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</si>
  <si>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</si>
  <si>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</si>
  <si>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</si>
  <si>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</si>
  <si>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</si>
  <si>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</si>
  <si>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</si>
  <si>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</si>
  <si>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</si>
  <si>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</si>
  <si>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</si>
  <si>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</si>
  <si>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</si>
  <si>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</si>
  <si>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</si>
  <si>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</si>
  <si>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</si>
  <si>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</si>
  <si>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</si>
  <si>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</si>
  <si>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</si>
  <si>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</si>
  <si>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</si>
  <si>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</si>
  <si>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</si>
  <si>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</si>
  <si>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</si>
  <si>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</si>
  <si>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</si>
  <si>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</si>
  <si>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</si>
  <si>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</si>
  <si>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</si>
  <si>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</si>
  <si>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</si>
  <si>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</si>
  <si>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</si>
  <si>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</si>
  <si>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</si>
  <si>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</si>
  <si>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</si>
  <si>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</si>
  <si>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</si>
  <si>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</si>
  <si>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</si>
  <si>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</si>
  <si>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</si>
  <si>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</si>
  <si>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</si>
  <si>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</si>
  <si>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</si>
  <si>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</si>
  <si>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</si>
  <si>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</si>
  <si>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</si>
  <si>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</si>
  <si>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</si>
  <si>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</si>
  <si>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</si>
  <si>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</si>
  <si>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</si>
  <si>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</si>
  <si>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</si>
  <si>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</si>
  <si>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</si>
  <si>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</si>
  <si>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</si>
  <si>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</si>
  <si>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</si>
  <si>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</si>
  <si>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</si>
  <si>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</si>
  <si>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</si>
  <si>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</si>
  <si>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</si>
  <si>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</si>
  <si>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</si>
  <si>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</si>
  <si>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</si>
  <si>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</si>
  <si>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</si>
  <si>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</si>
  <si>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</si>
  <si>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</si>
  <si>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</si>
  <si>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</si>
  <si>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</si>
  <si>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</si>
  <si>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</si>
  <si>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</si>
  <si>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</si>
  <si>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</si>
  <si>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</si>
  <si>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</si>
  <si>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</si>
  <si>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</si>
  <si>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</si>
  <si>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</si>
  <si>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</si>
  <si>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</si>
  <si>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</si>
  <si>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</si>
  <si>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</si>
  <si>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</si>
  <si>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</si>
  <si>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</si>
  <si>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</si>
  <si>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</si>
  <si>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</si>
  <si>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</si>
  <si>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</si>
  <si>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</si>
  <si>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</si>
  <si>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</si>
  <si>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</si>
  <si>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</si>
  <si>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</si>
  <si>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</si>
  <si>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</si>
  <si>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</si>
  <si>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</si>
  <si>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</si>
  <si>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</si>
  <si>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</si>
  <si>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</si>
  <si>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</si>
  <si>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</si>
  <si>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</si>
  <si>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</si>
  <si>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</si>
  <si>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</si>
  <si>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</si>
  <si>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</si>
  <si>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</si>
  <si>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</si>
  <si>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</si>
  <si>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</si>
  <si>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</si>
  <si>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</si>
  <si>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</si>
  <si>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</si>
  <si>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</si>
  <si>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</si>
  <si>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</si>
  <si>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</si>
  <si>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</si>
  <si>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</si>
  <si>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</si>
  <si>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</si>
  <si>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</si>
  <si>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</si>
  <si>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</si>
  <si>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</si>
  <si>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</si>
  <si>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</si>
  <si>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</si>
  <si>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</si>
  <si>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</si>
  <si>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</si>
  <si>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</si>
  <si>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</si>
  <si>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</si>
  <si>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</si>
  <si>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</si>
  <si>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</si>
  <si>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</si>
  <si>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</si>
  <si>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</si>
  <si>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</si>
  <si>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</si>
  <si>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</si>
  <si>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</si>
  <si>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</si>
  <si>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</si>
  <si>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</si>
  <si>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</si>
  <si>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</si>
  <si>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</si>
  <si>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</si>
  <si>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</si>
  <si>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</si>
  <si>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</si>
  <si>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</si>
  <si>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</si>
  <si>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</si>
  <si>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</si>
  <si>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</si>
  <si>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</si>
  <si>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</si>
  <si>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</si>
  <si>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</si>
  <si>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</si>
  <si>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</si>
  <si>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</si>
  <si>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</si>
  <si>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</si>
  <si>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</si>
  <si>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</si>
  <si>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</si>
  <si>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</si>
  <si>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</si>
  <si>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</si>
  <si>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</si>
  <si>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</si>
  <si>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</si>
  <si>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</si>
  <si>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</si>
  <si>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</si>
  <si>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</si>
  <si>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</si>
  <si>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</si>
  <si>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</si>
  <si>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</si>
  <si>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</si>
  <si>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</si>
  <si>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</si>
  <si>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</si>
  <si>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</si>
  <si>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</si>
  <si>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</si>
  <si>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</si>
  <si>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</si>
  <si>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</si>
  <si>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</si>
  <si>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</si>
  <si>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</si>
  <si>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</si>
  <si>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</si>
  <si>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</si>
  <si>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</si>
  <si>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</si>
  <si>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</si>
  <si>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</si>
  <si>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</si>
  <si>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</si>
  <si>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</si>
  <si>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</si>
  <si>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</si>
  <si>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</si>
  <si>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</si>
  <si>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</si>
  <si>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</si>
  <si>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</si>
  <si>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</si>
  <si>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</si>
  <si>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</si>
  <si>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</si>
  <si>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</si>
  <si>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</si>
  <si>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</si>
  <si>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</si>
  <si>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</si>
  <si>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</si>
  <si>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</si>
  <si>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</si>
  <si>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</si>
  <si>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</si>
  <si>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</si>
  <si>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</si>
  <si>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</si>
  <si>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</si>
  <si>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</si>
  <si>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</si>
  <si>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</si>
  <si>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</si>
  <si>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</si>
  <si>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</si>
  <si>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</si>
  <si>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</si>
  <si>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</si>
  <si>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</si>
  <si>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</si>
  <si>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</si>
  <si>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</si>
  <si>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</si>
  <si>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</si>
  <si>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</si>
  <si>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</si>
  <si>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</si>
  <si>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</si>
  <si>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</si>
  <si>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</si>
  <si>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</si>
  <si>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</si>
  <si>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</si>
  <si>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</si>
  <si>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</si>
  <si>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</si>
  <si>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</si>
  <si>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</si>
  <si>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</si>
  <si>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</si>
  <si>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</si>
  <si>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</si>
  <si>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</si>
  <si>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</si>
  <si>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</si>
  <si>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</si>
  <si>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</si>
  <si>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</si>
  <si>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</si>
  <si>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</si>
  <si>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</si>
  <si>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</si>
  <si>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</si>
  <si>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</si>
  <si>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</si>
  <si>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</si>
  <si>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</si>
  <si>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</si>
  <si>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</si>
  <si>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</si>
  <si>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</si>
  <si>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</si>
  <si>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</si>
  <si>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</si>
  <si>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</si>
  <si>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</si>
  <si>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</si>
  <si>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</si>
  <si>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</si>
  <si>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</si>
  <si>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</si>
  <si>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</si>
  <si>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</si>
  <si>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</si>
  <si>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</si>
  <si>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</si>
  <si>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</si>
  <si>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</si>
  <si>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</si>
  <si>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</si>
  <si>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</si>
  <si>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</si>
  <si>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</si>
  <si>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</si>
  <si>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</si>
  <si>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</si>
  <si>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</si>
  <si>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</si>
  <si>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</si>
  <si>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</si>
  <si>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</si>
  <si>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</si>
  <si>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</si>
  <si>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</si>
  <si>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</si>
  <si>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</si>
  <si>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</si>
  <si>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</si>
  <si>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</si>
  <si>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</si>
  <si>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</si>
  <si>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</si>
  <si>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</si>
  <si>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</si>
  <si>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</si>
  <si>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</si>
  <si>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</si>
  <si>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</si>
  <si>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</si>
  <si>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</si>
  <si>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</si>
  <si>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</si>
  <si>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</si>
  <si>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</si>
  <si>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</si>
  <si>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</si>
  <si>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</si>
  <si>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</si>
  <si>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</si>
  <si>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</si>
  <si>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</si>
  <si>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</si>
  <si>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</si>
  <si>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</si>
  <si>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</si>
  <si>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</si>
  <si>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</si>
  <si>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</si>
  <si>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</si>
  <si>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</si>
  <si>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</si>
  <si>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</si>
  <si>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</si>
  <si>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</si>
  <si>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</si>
  <si>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</si>
  <si>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</si>
  <si>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</si>
  <si>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</si>
  <si>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</si>
  <si>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</si>
  <si>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</si>
  <si>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</si>
  <si>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</si>
  <si>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</si>
  <si>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</si>
  <si>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</si>
  <si>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</si>
  <si>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</si>
  <si>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</si>
  <si>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</si>
  <si>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</si>
  <si>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</si>
  <si>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</si>
  <si>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</si>
  <si>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</si>
  <si>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</si>
  <si>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</si>
  <si>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</si>
  <si>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</si>
  <si>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</si>
  <si>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</si>
  <si>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</si>
  <si>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</si>
  <si>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</si>
  <si>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</si>
  <si>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</si>
  <si>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</si>
  <si>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</si>
  <si>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</si>
  <si>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</si>
  <si>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</si>
  <si>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</si>
  <si>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</si>
  <si>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</si>
  <si>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</si>
  <si>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</si>
  <si>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</si>
  <si>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</si>
  <si>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</si>
  <si>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</si>
  <si>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</si>
  <si>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</si>
  <si>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</si>
  <si>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</si>
  <si>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</si>
  <si>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</si>
  <si>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</si>
  <si>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</si>
  <si>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</si>
  <si>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</si>
  <si>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</si>
  <si>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</si>
  <si>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</si>
  <si>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</si>
  <si>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</si>
  <si>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</si>
  <si>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</si>
  <si>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</si>
  <si>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</si>
  <si>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</si>
  <si>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</si>
  <si>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</si>
  <si>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</si>
  <si>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</si>
  <si>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</si>
  <si>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</si>
  <si>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</si>
  <si>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</si>
  <si>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</si>
  <si>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</si>
  <si>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</si>
  <si>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</si>
  <si>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</si>
  <si>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</si>
  <si>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</si>
  <si>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</si>
  <si>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</si>
  <si>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</si>
  <si>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</si>
  <si>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</si>
  <si>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</si>
  <si>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</si>
  <si>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</si>
  <si>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</si>
  <si>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</si>
  <si>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</si>
  <si>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</si>
  <si>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</si>
  <si>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</si>
  <si>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</si>
  <si>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</si>
  <si>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</si>
  <si>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</si>
  <si>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</si>
  <si>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</si>
  <si>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</si>
  <si>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</si>
  <si>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</si>
  <si>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</si>
  <si>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</si>
  <si>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</si>
  <si>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</si>
  <si>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</si>
  <si>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</si>
  <si>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</si>
  <si>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</si>
  <si>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</si>
  <si>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</si>
  <si>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</si>
  <si>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</si>
  <si>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</si>
  <si>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</si>
  <si>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</si>
  <si>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</si>
  <si>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</si>
  <si>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</si>
  <si>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</si>
  <si>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</si>
  <si>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</si>
  <si>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</si>
  <si>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</si>
  <si>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</si>
  <si>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</si>
  <si>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</si>
  <si>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</si>
  <si>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</si>
  <si>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</si>
  <si>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</si>
  <si>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</si>
  <si>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</si>
  <si>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</si>
  <si>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</si>
  <si>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</si>
  <si>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</si>
  <si>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</si>
  <si>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</si>
  <si>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</si>
  <si>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</si>
  <si>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</si>
  <si>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</si>
  <si>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</si>
  <si>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</si>
  <si>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</si>
  <si>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</si>
  <si>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</si>
  <si>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</si>
  <si>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</si>
  <si>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</si>
  <si>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</si>
  <si>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</si>
  <si>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</si>
  <si>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</si>
  <si>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</si>
  <si>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</si>
  <si>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</si>
  <si>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</si>
  <si>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</si>
  <si>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</si>
  <si>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</si>
  <si>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</si>
  <si>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</si>
  <si>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</si>
  <si>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</si>
  <si>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</si>
  <si>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</si>
  <si>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</si>
  <si>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</si>
  <si>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</si>
  <si>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</si>
  <si>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</si>
  <si>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</si>
  <si>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</si>
  <si>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</si>
  <si>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</si>
  <si>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</si>
  <si>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</si>
  <si>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</si>
  <si>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</si>
  <si>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</si>
  <si>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</si>
  <si>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</si>
  <si>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</si>
  <si>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</si>
  <si>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</si>
  <si>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</si>
  <si>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</si>
  <si>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</si>
  <si>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</si>
  <si>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</si>
  <si>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</si>
  <si>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</si>
  <si>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</si>
  <si>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</si>
  <si>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</si>
  <si>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</si>
  <si>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</si>
  <si>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</si>
  <si>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</si>
  <si>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</si>
  <si>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</si>
  <si>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</si>
  <si>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</si>
  <si>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</si>
  <si>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</si>
  <si>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</si>
  <si>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</si>
  <si>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</si>
  <si>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</si>
  <si>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</si>
  <si>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</si>
  <si>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</si>
  <si>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</si>
  <si>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</si>
  <si>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</si>
  <si>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</si>
  <si>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</si>
  <si>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</si>
  <si>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</si>
  <si>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</si>
  <si>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</si>
  <si>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</si>
  <si>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</si>
  <si>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</si>
  <si>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</si>
  <si>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</si>
  <si>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</si>
  <si>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</si>
  <si>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</si>
  <si>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</si>
  <si>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</si>
  <si>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</si>
  <si>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</si>
  <si>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</si>
  <si>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</si>
  <si>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</si>
  <si>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</si>
  <si>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</si>
  <si>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</si>
  <si>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</si>
  <si>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</si>
  <si>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</si>
  <si>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</si>
  <si>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</si>
  <si>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</si>
  <si>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</si>
  <si>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</si>
  <si>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</si>
  <si>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</si>
  <si>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</si>
  <si>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</si>
  <si>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</si>
  <si>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</si>
  <si>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</si>
  <si>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</si>
  <si>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</si>
  <si>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</si>
  <si>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</si>
  <si>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</si>
  <si>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</si>
  <si>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</si>
  <si>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</si>
  <si>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</si>
  <si>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</si>
  <si>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</si>
  <si>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</si>
  <si>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</si>
  <si>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</si>
  <si>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</si>
  <si>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</si>
  <si>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</si>
  <si>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</si>
  <si>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</si>
  <si>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</si>
  <si>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</si>
  <si>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</si>
  <si>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</si>
  <si>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</si>
  <si>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</si>
  <si>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</si>
  <si>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</si>
  <si>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</si>
  <si>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</si>
  <si>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</si>
  <si>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</si>
  <si>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</si>
  <si>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</si>
  <si>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</si>
  <si>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</si>
  <si>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</si>
  <si>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</si>
  <si>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</si>
  <si>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</si>
  <si>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</si>
  <si>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</si>
  <si>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</si>
  <si>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</si>
  <si>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</si>
  <si>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</si>
  <si>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</si>
  <si>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</si>
  <si>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</si>
  <si>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</si>
  <si>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</si>
  <si>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</si>
  <si>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</si>
  <si>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</si>
  <si>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</si>
  <si>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</si>
  <si>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</si>
  <si>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</si>
  <si>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</si>
  <si>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</si>
  <si>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</si>
  <si>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</si>
  <si>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</si>
  <si>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</si>
  <si>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</si>
  <si>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</si>
  <si>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</si>
  <si>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</si>
  <si>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</si>
  <si>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</si>
  <si>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</si>
  <si>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</si>
  <si>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</si>
  <si>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</si>
  <si>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</si>
  <si>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</si>
  <si>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</si>
  <si>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</si>
  <si>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</si>
  <si>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</si>
  <si>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</si>
  <si>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</si>
  <si>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</si>
  <si>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</si>
  <si>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</si>
  <si>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</si>
  <si>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</si>
  <si>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</si>
  <si>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</si>
  <si>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</si>
  <si>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</si>
  <si>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</si>
  <si>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</si>
  <si>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</si>
  <si>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</si>
  <si>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</si>
  <si>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</si>
  <si>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</si>
  <si>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</si>
  <si>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</si>
  <si>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</si>
  <si>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</si>
  <si>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</si>
  <si>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</si>
  <si>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</si>
  <si>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</si>
  <si>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</si>
  <si>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</si>
  <si>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</si>
  <si>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</si>
  <si>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</si>
  <si>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</si>
  <si>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</si>
  <si>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</si>
  <si>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</si>
  <si>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</si>
  <si>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</si>
  <si>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</si>
  <si>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</si>
  <si>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</si>
  <si>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</si>
  <si>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</si>
  <si>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</si>
  <si>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</si>
  <si>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</si>
  <si>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</si>
  <si>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</si>
  <si>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</si>
  <si>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</si>
  <si>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</si>
  <si>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</si>
  <si>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</si>
  <si>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</si>
  <si>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</si>
  <si>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</si>
  <si>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</si>
  <si>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</si>
  <si>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</si>
  <si>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</si>
  <si>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</si>
  <si>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</si>
  <si>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</si>
  <si>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</si>
  <si>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</si>
  <si>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</si>
  <si>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</si>
  <si>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</si>
  <si>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</si>
  <si>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</si>
  <si>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</si>
  <si>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</si>
  <si>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</si>
  <si>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</si>
  <si>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</si>
  <si>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</si>
  <si>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</si>
  <si>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</si>
  <si>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</si>
  <si>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</si>
  <si>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</si>
  <si>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</si>
  <si>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</si>
  <si>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</si>
  <si>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</si>
  <si>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</si>
  <si>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</si>
  <si>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</si>
  <si>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</si>
  <si>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</si>
  <si>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</si>
  <si>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</si>
  <si>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</si>
  <si>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</si>
  <si>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</si>
  <si>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</si>
  <si>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</si>
  <si>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</si>
  <si>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</si>
  <si>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</si>
  <si>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</si>
  <si>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</si>
  <si>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</si>
  <si>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</si>
  <si>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</si>
  <si>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</si>
  <si>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</si>
  <si>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</si>
  <si>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</si>
  <si>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</si>
  <si>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</si>
  <si>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</si>
  <si>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</si>
  <si>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</si>
  <si>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</si>
  <si>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</si>
  <si>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</si>
  <si>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</si>
  <si>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</si>
  <si>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</si>
  <si>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</si>
  <si>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</si>
  <si>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</si>
  <si>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</si>
  <si>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</si>
  <si>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</si>
  <si>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</si>
  <si>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</si>
  <si>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</si>
  <si>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</si>
  <si>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</si>
  <si>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</si>
  <si>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</si>
  <si>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</si>
  <si>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</si>
  <si>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</si>
  <si>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</si>
  <si>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</si>
  <si>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</si>
  <si>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</si>
  <si>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</si>
  <si>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</si>
  <si>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</si>
  <si>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</si>
  <si>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</si>
  <si>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</si>
  <si>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</si>
  <si>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</si>
  <si>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</si>
  <si>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</si>
  <si>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</si>
  <si>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</si>
  <si>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</si>
  <si>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</si>
  <si>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</si>
  <si>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</si>
  <si>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</si>
  <si>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</si>
  <si>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</si>
  <si>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</si>
  <si>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</si>
  <si>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</si>
  <si>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</si>
  <si>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</si>
  <si>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</si>
  <si>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</si>
  <si>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</si>
  <si>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</si>
  <si>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</si>
  <si>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</si>
  <si>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</si>
  <si>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</si>
  <si>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</si>
  <si>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</si>
  <si>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</si>
  <si>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</si>
  <si>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</si>
  <si>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</si>
  <si>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</si>
  <si>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</si>
  <si>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</si>
  <si>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</si>
  <si>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</si>
  <si>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</si>
  <si>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</si>
  <si>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</si>
  <si>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</si>
  <si>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</si>
  <si>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</si>
  <si>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</si>
  <si>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</si>
  <si>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</si>
  <si>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</si>
  <si>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</si>
  <si>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</si>
  <si>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</si>
  <si>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</si>
  <si>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</si>
  <si>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</si>
  <si>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</si>
  <si>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</si>
  <si>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</si>
  <si>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</si>
  <si>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</si>
  <si>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</si>
  <si>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</si>
  <si>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</si>
  <si>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</si>
  <si>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</si>
  <si>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</si>
  <si>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</si>
  <si>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</si>
  <si>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</si>
  <si>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</si>
  <si>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</si>
  <si>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</si>
  <si>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</si>
  <si>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</si>
  <si>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</si>
  <si>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</si>
  <si>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</si>
  <si>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</si>
  <si>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</si>
  <si>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</si>
  <si>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</si>
  <si>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</si>
  <si>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</si>
  <si>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</si>
  <si>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</si>
  <si>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</si>
  <si>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</si>
  <si>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</si>
  <si>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</si>
  <si>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</si>
  <si>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</si>
  <si>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</si>
  <si>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</si>
  <si>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</si>
  <si>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</si>
  <si>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</si>
  <si>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</si>
  <si>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</si>
  <si>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</si>
  <si>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</si>
  <si>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</si>
  <si>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</si>
  <si>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</si>
  <si>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</si>
  <si>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</si>
  <si>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</si>
  <si>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</si>
  <si>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</si>
  <si>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</si>
  <si>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</si>
  <si>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</si>
  <si>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</si>
  <si>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</si>
  <si>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</si>
  <si>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</si>
  <si>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</si>
  <si>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</si>
  <si>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</si>
  <si>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</si>
  <si>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</si>
  <si>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</si>
  <si>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</si>
  <si>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</si>
  <si>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</si>
  <si>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</si>
  <si>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</si>
  <si>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</si>
  <si>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</si>
  <si>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</si>
  <si>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</si>
  <si>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</si>
  <si>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</si>
  <si>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</si>
  <si>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</si>
  <si>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</si>
  <si>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</si>
  <si>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</si>
  <si>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</si>
  <si>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</si>
  <si>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</si>
  <si>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</si>
  <si>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</si>
  <si>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</si>
  <si>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</si>
  <si>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</si>
  <si>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</si>
  <si>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</si>
  <si>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</si>
  <si>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</si>
  <si>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</si>
  <si>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</si>
  <si>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</si>
  <si>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</si>
  <si>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</si>
  <si>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</si>
  <si>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</si>
  <si>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</si>
  <si>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</si>
  <si>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</si>
  <si>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</si>
  <si>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</si>
  <si>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</si>
  <si>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</si>
  <si>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</si>
  <si>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</si>
  <si>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</si>
  <si>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</si>
  <si>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</si>
  <si>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</si>
  <si>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</si>
  <si>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</si>
  <si>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</si>
  <si>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</si>
  <si>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</si>
  <si>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</si>
  <si>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</si>
  <si>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</si>
  <si>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</si>
  <si>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</si>
  <si>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</si>
  <si>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</si>
  <si>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</si>
  <si>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</si>
  <si>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</si>
  <si>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</si>
  <si>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</si>
  <si>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</si>
  <si>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</si>
  <si>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</si>
  <si>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</si>
  <si>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</si>
  <si>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</si>
  <si>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</si>
  <si>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</si>
  <si>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</si>
  <si>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</si>
  <si>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</si>
  <si>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</si>
  <si>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</si>
  <si>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</si>
  <si>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</si>
  <si>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</si>
  <si>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</si>
  <si>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</si>
  <si>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</si>
  <si>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</si>
  <si>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</si>
  <si>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</si>
  <si>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</si>
  <si>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</si>
  <si>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</si>
  <si>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</si>
  <si>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</si>
  <si>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</si>
  <si>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</si>
  <si>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</si>
  <si>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</si>
  <si>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</si>
  <si>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</si>
  <si>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</si>
  <si>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</si>
  <si>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</si>
  <si>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</si>
  <si>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</si>
  <si>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</si>
  <si>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</si>
  <si>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</si>
  <si>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</si>
  <si>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</si>
  <si>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</si>
  <si>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</si>
  <si>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</si>
  <si>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</si>
  <si>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</si>
  <si>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</si>
  <si>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</si>
  <si>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</si>
  <si>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</si>
  <si>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</si>
  <si>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</si>
  <si>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</si>
  <si>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</si>
  <si>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</si>
  <si>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</si>
  <si>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</si>
  <si>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</si>
  <si>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</si>
  <si>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</si>
  <si>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</si>
  <si>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</si>
  <si>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</si>
  <si>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</si>
  <si>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</si>
  <si>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</si>
  <si>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</si>
  <si>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</si>
  <si>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</si>
  <si>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</si>
  <si>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</si>
  <si>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</si>
  <si>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</si>
  <si>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</si>
  <si>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</si>
  <si>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</si>
  <si>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</si>
  <si>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</si>
  <si>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</si>
  <si>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</si>
  <si>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</si>
  <si>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</si>
  <si>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</si>
  <si>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</si>
  <si>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</si>
  <si>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</si>
  <si>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</si>
  <si>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</si>
  <si>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</si>
  <si>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</si>
  <si>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</si>
  <si>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</si>
  <si>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</si>
  <si>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</si>
  <si>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</si>
  <si>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</si>
  <si>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</si>
  <si>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</si>
  <si>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</si>
  <si>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</si>
  <si>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</si>
  <si>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</si>
  <si>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</si>
  <si>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</si>
  <si>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</si>
  <si>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</si>
  <si>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</si>
  <si>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</si>
  <si>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</si>
  <si>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</si>
  <si>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</si>
  <si>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</si>
  <si>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</si>
  <si>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</si>
  <si>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</si>
  <si>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</si>
  <si>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</si>
  <si>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</si>
  <si>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</si>
  <si>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</si>
  <si>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</si>
  <si>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</si>
  <si>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</si>
  <si>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</si>
  <si>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</si>
  <si>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</si>
  <si>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</si>
  <si>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</si>
  <si>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</si>
  <si>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</si>
  <si>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</si>
  <si>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</si>
  <si>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</si>
  <si>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</si>
  <si>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</si>
  <si>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</si>
  <si>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</si>
  <si>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</si>
  <si>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</si>
  <si>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</si>
  <si>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</si>
  <si>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</si>
  <si>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</si>
  <si>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</si>
  <si>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</si>
  <si>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</si>
  <si>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</si>
  <si>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</si>
  <si>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</si>
  <si>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</si>
  <si>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</si>
  <si>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</si>
  <si>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</si>
  <si>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</si>
  <si>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</si>
  <si>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</si>
  <si>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</si>
  <si>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</si>
  <si>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</si>
  <si>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</si>
  <si>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</si>
  <si>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</si>
  <si>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</si>
  <si>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</si>
  <si>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</si>
  <si>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</si>
  <si>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</si>
  <si>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</si>
  <si>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</si>
  <si>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</si>
  <si>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</si>
  <si>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</si>
  <si>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</si>
  <si>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</si>
  <si>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</si>
  <si>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</si>
  <si>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</si>
  <si>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</si>
  <si>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</si>
  <si>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</si>
  <si>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</si>
  <si>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</si>
  <si>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</si>
  <si>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</si>
  <si>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</si>
  <si>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</si>
  <si>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</si>
  <si>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</si>
  <si>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</si>
  <si>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</si>
  <si>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</si>
  <si>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</si>
  <si>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</si>
  <si>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</si>
  <si>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</si>
  <si>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</si>
  <si>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</si>
  <si>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</si>
  <si>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</si>
  <si>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</si>
  <si>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</si>
  <si>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</si>
  <si>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</si>
  <si>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</si>
  <si>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</si>
  <si>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</si>
  <si>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</si>
  <si>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</si>
  <si>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</si>
  <si>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</si>
  <si>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</si>
  <si>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</si>
  <si>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</si>
  <si>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</si>
  <si>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</si>
  <si>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</si>
  <si>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</si>
  <si>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</si>
  <si>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</si>
  <si>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</si>
  <si>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</si>
  <si>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</si>
  <si>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</si>
  <si>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</si>
  <si>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</si>
  <si>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</si>
  <si>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</si>
  <si>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</si>
  <si>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</si>
  <si>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</si>
  <si>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</si>
  <si>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</si>
  <si>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</si>
  <si>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</si>
  <si>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</si>
  <si>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</si>
  <si>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</si>
  <si>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</si>
  <si>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</si>
  <si>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</si>
  <si>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</si>
  <si>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</si>
  <si>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</si>
  <si>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</si>
  <si>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</si>
  <si>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</si>
  <si>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</si>
  <si>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</si>
  <si>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</si>
  <si>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</si>
  <si>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</si>
  <si>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</si>
  <si>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</si>
  <si>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</si>
  <si>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</si>
  <si>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</si>
  <si>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</si>
  <si>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</si>
  <si>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</si>
  <si>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</si>
  <si>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</si>
  <si>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</si>
  <si>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</si>
  <si>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</si>
  <si>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</si>
  <si>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</si>
  <si>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</si>
  <si>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</si>
  <si>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</si>
  <si>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</si>
  <si>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</si>
  <si>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</si>
  <si>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</si>
  <si>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</si>
  <si>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</si>
  <si>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</si>
  <si>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</si>
  <si>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</si>
  <si>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</si>
  <si>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</si>
  <si>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</si>
  <si>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</si>
  <si>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</si>
  <si>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</si>
  <si>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</si>
  <si>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</si>
  <si>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</si>
  <si>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</si>
  <si>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</si>
  <si>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</si>
  <si>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</si>
  <si>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</si>
  <si>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</si>
  <si>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</si>
  <si>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</si>
  <si>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</si>
  <si>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</si>
  <si>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</si>
  <si>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</si>
  <si>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</si>
  <si>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</si>
  <si>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</si>
  <si>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</si>
  <si>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</si>
  <si>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</si>
  <si>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</si>
  <si>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</si>
  <si>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</si>
  <si>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</si>
  <si>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</si>
  <si>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</si>
  <si>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</si>
  <si>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</si>
  <si>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</si>
  <si>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</si>
  <si>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</si>
  <si>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</si>
  <si>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</si>
  <si>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</si>
  <si>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</si>
  <si>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</si>
  <si>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</si>
  <si>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</si>
  <si>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</si>
  <si>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</si>
  <si>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</si>
  <si>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</si>
  <si>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</si>
  <si>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</si>
  <si>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</si>
  <si>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</si>
  <si>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</si>
  <si>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</si>
  <si>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</si>
  <si>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</si>
  <si>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</si>
  <si>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</si>
  <si>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</si>
  <si>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</si>
  <si>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</si>
  <si>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</si>
  <si>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</si>
  <si>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</si>
  <si>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</si>
  <si>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</si>
  <si>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</si>
  <si>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</si>
  <si>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</si>
  <si>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</si>
  <si>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</si>
  <si>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</si>
  <si>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</si>
  <si>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</si>
  <si>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</si>
  <si>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</si>
  <si>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</si>
  <si>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</si>
  <si>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</si>
  <si>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</si>
  <si>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</si>
  <si>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</si>
  <si>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</si>
  <si>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</si>
  <si>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</si>
  <si>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</si>
  <si>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</si>
  <si>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</si>
  <si>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</si>
  <si>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</si>
  <si>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</si>
  <si>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</si>
  <si>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</si>
  <si>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</si>
  <si>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</si>
  <si>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</si>
  <si>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</si>
  <si>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</si>
  <si>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</si>
  <si>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</si>
  <si>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</si>
  <si>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</si>
  <si>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</si>
  <si>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</si>
  <si>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</si>
  <si>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</si>
  <si>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</si>
  <si>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</si>
  <si>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</si>
  <si>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</si>
  <si>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</si>
  <si>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</si>
  <si>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</si>
  <si>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</si>
  <si>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</si>
  <si>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</si>
  <si>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</si>
  <si>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</si>
  <si>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</si>
  <si>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</si>
  <si>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</si>
  <si>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</si>
  <si>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</si>
  <si>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</si>
  <si>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</si>
  <si>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</si>
  <si>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</si>
  <si>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</si>
  <si>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</si>
  <si>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</si>
  <si>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</si>
  <si>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</si>
  <si>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</si>
  <si>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</si>
  <si>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</si>
  <si>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</si>
  <si>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</si>
  <si>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</si>
  <si>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</si>
  <si>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</si>
  <si>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</si>
  <si>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</si>
  <si>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</si>
  <si>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</si>
  <si>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</si>
  <si>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</si>
  <si>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</si>
  <si>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</si>
  <si>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</si>
  <si>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</si>
  <si>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</si>
  <si>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</si>
  <si>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</si>
  <si>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</si>
  <si>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</si>
  <si>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</si>
  <si>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</si>
  <si>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</si>
  <si>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</si>
  <si>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</si>
  <si>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</si>
  <si>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</si>
  <si>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</si>
  <si>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</si>
  <si>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</si>
  <si>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</si>
  <si>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</si>
  <si>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</si>
  <si>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</si>
  <si>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</si>
  <si>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</si>
  <si>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</si>
  <si>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</si>
  <si>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</si>
  <si>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</si>
  <si>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</si>
  <si>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</si>
  <si>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</si>
  <si>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</si>
  <si>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</si>
  <si>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</si>
  <si>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</si>
  <si>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</si>
  <si>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</si>
  <si>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</si>
  <si>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</si>
  <si>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</si>
  <si>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</si>
  <si>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</si>
  <si>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</si>
  <si>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</si>
  <si>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</si>
  <si>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</si>
  <si>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</si>
  <si>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</si>
  <si>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</si>
  <si>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</si>
  <si>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</si>
  <si>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</si>
  <si>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</si>
  <si>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</si>
  <si>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</si>
  <si>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</si>
  <si>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</si>
  <si>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</si>
  <si>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</si>
  <si>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</si>
  <si>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</si>
  <si>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</si>
  <si>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</si>
  <si>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</si>
  <si>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</si>
  <si>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</si>
  <si>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</si>
  <si>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</si>
  <si>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</si>
  <si>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</si>
  <si>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</si>
  <si>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</si>
  <si>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</si>
  <si>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</si>
  <si>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</si>
  <si>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</si>
  <si>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</si>
  <si>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</si>
  <si>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</si>
  <si>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</si>
  <si>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</si>
  <si>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</si>
  <si>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</si>
  <si>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</si>
  <si>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</si>
  <si>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</si>
  <si>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</si>
  <si>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</si>
  <si>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</si>
  <si>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</si>
  <si>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</si>
  <si>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</si>
  <si>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</si>
  <si>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</si>
  <si>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</si>
  <si>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</si>
  <si>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</si>
  <si>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</si>
  <si>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</si>
  <si>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</si>
  <si>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</si>
  <si>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</si>
  <si>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</si>
  <si>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</si>
  <si>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</si>
  <si>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</si>
  <si>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</si>
  <si>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</si>
  <si>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</si>
  <si>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</si>
  <si>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</si>
  <si>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</si>
  <si>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</si>
  <si>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</si>
  <si>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</si>
  <si>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</si>
  <si>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</si>
  <si>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</si>
  <si>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</si>
  <si>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</si>
  <si>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</si>
  <si>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</si>
  <si>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</si>
  <si>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</si>
  <si>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</si>
  <si>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</si>
  <si>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</si>
  <si>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</si>
  <si>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</si>
  <si>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</si>
  <si>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</si>
  <si>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</si>
  <si>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</si>
  <si>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</si>
  <si>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</si>
  <si>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</si>
  <si>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</si>
  <si>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</si>
  <si>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</si>
  <si>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</si>
  <si>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</si>
  <si>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</si>
  <si>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</si>
  <si>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</si>
  <si>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</si>
  <si>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</si>
  <si>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</si>
  <si>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</si>
  <si>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</si>
  <si>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</si>
  <si>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</si>
  <si>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</si>
  <si>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</si>
  <si>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</si>
  <si>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</si>
  <si>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</si>
  <si>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</si>
  <si>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</si>
  <si>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</si>
  <si>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</si>
  <si>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</si>
  <si>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</si>
  <si>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</si>
  <si>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</si>
  <si>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</si>
  <si>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</si>
  <si>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</si>
  <si>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</si>
  <si>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</si>
  <si>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</si>
  <si>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</si>
  <si>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</si>
  <si>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</si>
  <si>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</si>
  <si>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</si>
  <si>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</si>
  <si>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</si>
  <si>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</si>
  <si>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</si>
  <si>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</si>
  <si>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</si>
  <si>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</si>
  <si>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</si>
  <si>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</si>
  <si>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</si>
  <si>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</si>
  <si>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</si>
  <si>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</si>
  <si>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</si>
  <si>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</si>
  <si>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</si>
  <si>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</si>
  <si>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</si>
  <si>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</si>
  <si>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</si>
  <si>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</si>
  <si>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</si>
  <si>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</si>
  <si>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</si>
  <si>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</si>
  <si>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</si>
  <si>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</si>
  <si>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</si>
  <si>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</si>
  <si>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</si>
  <si>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</si>
  <si>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</si>
  <si>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</si>
  <si>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</si>
  <si>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</si>
  <si>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</si>
  <si>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</si>
  <si>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</si>
  <si>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</si>
  <si>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</si>
  <si>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</si>
  <si>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</si>
  <si>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</si>
  <si>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</si>
  <si>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</si>
  <si>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</si>
  <si>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</si>
  <si>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</si>
  <si>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</si>
  <si>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</si>
  <si>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</si>
  <si>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</si>
  <si>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</si>
  <si>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</si>
  <si>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</si>
  <si>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</si>
  <si>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</si>
  <si>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</si>
  <si>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</si>
  <si>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</si>
  <si>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</si>
  <si>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</si>
  <si>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</si>
  <si>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</si>
  <si>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</si>
  <si>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</si>
  <si>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</si>
  <si>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</si>
  <si>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</si>
  <si>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</si>
  <si>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</si>
  <si>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</si>
  <si>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</si>
  <si>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</si>
  <si>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</si>
  <si>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</si>
  <si>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</si>
  <si>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</si>
  <si>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</si>
  <si>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</si>
  <si>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</si>
  <si>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</si>
  <si>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</si>
  <si>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</si>
  <si>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</si>
  <si>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</si>
  <si>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</si>
  <si>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</si>
  <si>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</si>
  <si>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</si>
  <si>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</si>
  <si>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</si>
  <si>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</si>
  <si>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</si>
  <si>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</si>
  <si>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</si>
  <si>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</si>
  <si>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</si>
  <si>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</si>
  <si>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</si>
  <si>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</si>
  <si>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</si>
  <si>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</si>
  <si>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</si>
  <si>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</si>
  <si>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</si>
  <si>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</si>
  <si>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</si>
  <si>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</si>
  <si>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</si>
  <si>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</si>
  <si>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</si>
  <si>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</si>
  <si>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</si>
  <si>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</si>
  <si>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</si>
  <si>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</si>
  <si>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</si>
  <si>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</si>
  <si>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</si>
  <si>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</si>
  <si>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</si>
  <si>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</si>
  <si>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</si>
  <si>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</si>
  <si>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</si>
  <si>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</si>
  <si>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</si>
  <si>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</si>
  <si>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</si>
  <si>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</si>
  <si>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</si>
  <si>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</si>
  <si>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</si>
  <si>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</si>
  <si>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</si>
  <si>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</si>
  <si>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</si>
  <si>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</si>
  <si>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</si>
  <si>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</si>
  <si>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</si>
  <si>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</si>
  <si>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</si>
  <si>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</si>
  <si>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</si>
  <si>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</si>
  <si>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</si>
  <si>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</si>
  <si>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</si>
  <si>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</si>
  <si>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</si>
  <si>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</si>
  <si>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</si>
  <si>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</si>
  <si>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</si>
  <si>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</si>
  <si>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</si>
  <si>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</si>
  <si>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</si>
  <si>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</si>
  <si>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</si>
  <si>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</si>
  <si>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</si>
  <si>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</si>
  <si>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</si>
  <si>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</si>
  <si>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</si>
  <si>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</si>
  <si>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</si>
  <si>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</si>
  <si>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</si>
  <si>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</si>
  <si>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</si>
  <si>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</si>
  <si>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</si>
  <si>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</si>
  <si>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</si>
  <si>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</si>
  <si>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</si>
  <si>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</si>
  <si>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</si>
  <si>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</si>
  <si>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</si>
  <si>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</si>
  <si>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</si>
  <si>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</si>
  <si>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</si>
  <si>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</si>
  <si>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</si>
  <si>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</si>
  <si>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</si>
  <si>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</si>
  <si>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</si>
  <si>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</si>
  <si>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</si>
  <si>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</si>
  <si>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</si>
  <si>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</si>
  <si>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</si>
  <si>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</si>
  <si>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</si>
  <si>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</si>
  <si>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</si>
  <si>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</si>
  <si>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</si>
  <si>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</si>
  <si>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</si>
  <si>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</si>
  <si>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</si>
  <si>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</si>
  <si>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</si>
  <si>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</si>
  <si>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</si>
  <si>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</si>
  <si>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</si>
  <si>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</si>
  <si>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</si>
  <si>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</si>
  <si>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</si>
  <si>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</si>
  <si>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</si>
  <si>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</si>
  <si>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</si>
  <si>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</si>
  <si>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</si>
  <si>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</si>
  <si>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</si>
  <si>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</si>
  <si>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</si>
  <si>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</si>
  <si>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</si>
  <si>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</si>
  <si>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</si>
  <si>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</si>
  <si>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</si>
  <si>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</si>
  <si>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</si>
  <si>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</si>
  <si>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</si>
  <si>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</si>
  <si>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</si>
  <si>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</si>
  <si>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</si>
  <si>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</si>
  <si>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</si>
  <si>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</si>
  <si>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</si>
  <si>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</si>
  <si>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</si>
  <si>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</si>
  <si>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</si>
  <si>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</si>
  <si>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</si>
  <si>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</si>
  <si>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</si>
  <si>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</si>
  <si>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</si>
  <si>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</si>
  <si>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</si>
  <si>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</si>
  <si>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</si>
  <si>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</si>
  <si>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</si>
  <si>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</si>
  <si>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</si>
  <si>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</si>
  <si>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</si>
  <si>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</si>
  <si>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</si>
  <si>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</si>
  <si>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</si>
  <si>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</si>
  <si>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</si>
  <si>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</si>
  <si>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</si>
  <si>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</si>
  <si>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</si>
  <si>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</si>
  <si>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</si>
  <si>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</si>
  <si>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</si>
  <si>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</si>
  <si>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</si>
  <si>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</si>
  <si>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</si>
  <si>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</si>
  <si>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</si>
  <si>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</si>
  <si>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</si>
  <si>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</si>
  <si>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</si>
  <si>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</si>
  <si>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</si>
  <si>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</si>
  <si>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</si>
  <si>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</si>
  <si>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</si>
  <si>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</si>
  <si>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</si>
  <si>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</si>
  <si>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</si>
  <si>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</si>
  <si>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</si>
  <si>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</si>
  <si>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</si>
  <si>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</si>
  <si>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</si>
  <si>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</si>
  <si>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</si>
  <si>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</si>
  <si>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</si>
  <si>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</si>
  <si>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</si>
  <si>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</si>
  <si>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</si>
  <si>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</si>
  <si>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</si>
  <si>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</si>
  <si>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</si>
  <si>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</si>
  <si>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</si>
  <si>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</si>
  <si>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</si>
  <si>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</si>
  <si>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</si>
  <si>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</si>
  <si>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</si>
  <si>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</si>
  <si>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</si>
  <si>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</si>
  <si>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</si>
  <si>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</si>
  <si>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</si>
  <si>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</si>
  <si>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</si>
  <si>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</si>
  <si>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</si>
  <si>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</si>
  <si>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</si>
  <si>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</si>
  <si>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</si>
  <si>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</si>
  <si>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</si>
  <si>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</si>
  <si>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</si>
  <si>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</si>
  <si>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</si>
  <si>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</si>
  <si>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</si>
  <si>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</si>
  <si>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</si>
  <si>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</si>
  <si>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</si>
  <si>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</si>
  <si>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</si>
  <si>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</si>
  <si>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</si>
  <si>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</si>
  <si>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</si>
  <si>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</si>
  <si>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</si>
  <si>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</si>
  <si>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</si>
  <si>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</si>
  <si>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</si>
  <si>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</si>
  <si>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</si>
  <si>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</si>
  <si>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</si>
  <si>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</si>
  <si>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</si>
  <si>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</si>
  <si>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</si>
  <si>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</si>
  <si>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</si>
  <si>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</si>
  <si>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</si>
  <si>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</si>
  <si>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</si>
  <si>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</si>
  <si>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</si>
  <si>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</si>
  <si>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</si>
  <si>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</si>
  <si>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</si>
  <si>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</si>
  <si>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</si>
  <si>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</si>
  <si>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</si>
  <si>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</si>
  <si>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</si>
  <si>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</si>
  <si>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</si>
  <si>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</si>
  <si>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</si>
  <si>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</si>
  <si>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</si>
  <si>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</si>
  <si>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</si>
  <si>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</si>
  <si>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</si>
  <si>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</si>
  <si>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</si>
  <si>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</si>
  <si>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</si>
  <si>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</si>
  <si>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</si>
  <si>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</si>
  <si>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</si>
  <si>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</si>
  <si>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</si>
  <si>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</si>
  <si>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</si>
  <si>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</si>
  <si>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</si>
  <si>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</si>
  <si>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</si>
  <si>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</si>
  <si>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</si>
  <si>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</si>
  <si>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</si>
  <si>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</si>
  <si>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</si>
  <si>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</si>
  <si>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</si>
  <si>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</si>
  <si>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</si>
  <si>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</si>
  <si>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</si>
  <si>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</si>
  <si>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</si>
  <si>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</si>
  <si>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</si>
  <si>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</si>
  <si>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</si>
  <si>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</si>
  <si>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</si>
  <si>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</si>
  <si>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</si>
  <si>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</si>
  <si>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</si>
  <si>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</si>
  <si>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</si>
  <si>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</si>
  <si>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</si>
  <si>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</si>
  <si>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</si>
  <si>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</si>
  <si>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</si>
  <si>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</si>
  <si>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</si>
  <si>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</si>
  <si>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</si>
  <si>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</si>
  <si>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</si>
  <si>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</si>
  <si>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</si>
  <si>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</si>
  <si>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</si>
  <si>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</si>
  <si>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</si>
  <si>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</si>
  <si>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</si>
  <si>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</si>
  <si>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</si>
  <si>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</si>
  <si>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</si>
  <si>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</si>
  <si>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</si>
  <si>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</si>
  <si>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</si>
  <si>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</si>
  <si>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</si>
  <si>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</si>
  <si>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</si>
  <si>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</si>
  <si>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</si>
  <si>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</si>
  <si>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</si>
  <si>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</si>
  <si>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</si>
  <si>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</si>
  <si>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</si>
  <si>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</si>
  <si>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</si>
  <si>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</si>
  <si>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</si>
  <si>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</si>
  <si>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</si>
  <si>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</si>
  <si>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</si>
  <si>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</si>
  <si>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</si>
  <si>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</si>
  <si>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</si>
  <si>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</si>
  <si>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</si>
  <si>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</si>
  <si>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</si>
  <si>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</si>
  <si>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</si>
  <si>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</si>
  <si>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</si>
  <si>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</si>
  <si>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</si>
  <si>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</si>
  <si>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</si>
  <si>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</si>
  <si>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</si>
  <si>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</si>
  <si>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</si>
  <si>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</si>
  <si>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</si>
  <si>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</si>
  <si>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</si>
  <si>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</si>
  <si>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</si>
  <si>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</si>
  <si>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</si>
  <si>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</si>
  <si>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</si>
  <si>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</si>
  <si>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</si>
  <si>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</si>
  <si>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</si>
  <si>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</si>
  <si>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</si>
  <si>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</si>
  <si>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</si>
  <si>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</si>
  <si>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</si>
  <si>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</si>
  <si>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</si>
  <si>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</si>
  <si>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</si>
  <si>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</si>
  <si>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</si>
  <si>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</si>
  <si>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</si>
  <si>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</si>
  <si>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</si>
  <si>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</si>
  <si>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</si>
  <si>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</si>
  <si>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</si>
  <si>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</si>
  <si>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</si>
  <si>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</si>
  <si>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</si>
  <si>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</si>
  <si>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</si>
  <si>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</si>
  <si>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</si>
  <si>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</si>
  <si>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</si>
  <si>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</si>
  <si>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</si>
  <si>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</si>
  <si>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</si>
  <si>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</si>
  <si>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</si>
  <si>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</si>
  <si>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</si>
  <si>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</si>
  <si>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</si>
  <si>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</si>
  <si>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</si>
  <si>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</si>
  <si>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</si>
  <si>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</si>
  <si>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</si>
  <si>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</si>
  <si>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</si>
  <si>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</si>
  <si>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</si>
  <si>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</si>
  <si>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</si>
  <si>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</si>
  <si>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</si>
  <si>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</si>
  <si>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</si>
  <si>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</si>
  <si>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</si>
  <si>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</si>
  <si>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</si>
  <si>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</si>
  <si>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</si>
  <si>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</si>
  <si>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</si>
  <si>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</si>
  <si>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</si>
  <si>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</si>
  <si>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</si>
  <si>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</si>
  <si>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</si>
  <si>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</si>
  <si>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</si>
  <si>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</si>
  <si>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</si>
  <si>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</si>
  <si>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</si>
  <si>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</si>
  <si>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</si>
  <si>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</si>
  <si>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</si>
  <si>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</si>
  <si>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</si>
  <si>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</si>
  <si>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</si>
  <si>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</si>
  <si>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</si>
  <si>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</si>
  <si>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</si>
  <si>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</si>
  <si>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</si>
  <si>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</si>
  <si>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</si>
  <si>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</si>
  <si>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</si>
  <si>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</si>
  <si>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</si>
  <si>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</si>
  <si>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</si>
  <si>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</si>
  <si>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</si>
  <si>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</si>
  <si>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</si>
  <si>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</si>
  <si>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</si>
  <si>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</si>
  <si>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</si>
  <si>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</si>
  <si>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</si>
  <si>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</si>
  <si>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</si>
  <si>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</si>
  <si>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</si>
  <si>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</si>
  <si>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</si>
  <si>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</si>
  <si>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</si>
  <si>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</si>
  <si>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</si>
  <si>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</si>
  <si>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</si>
  <si>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</si>
  <si>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</si>
  <si>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</si>
  <si>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</si>
  <si>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</si>
  <si>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</si>
  <si>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</si>
  <si>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</si>
  <si>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</si>
  <si>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</si>
  <si>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</si>
  <si>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</si>
  <si>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</si>
  <si>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</si>
  <si>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</si>
  <si>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</si>
  <si>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</si>
  <si>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</si>
  <si>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</si>
  <si>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</si>
  <si>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</si>
  <si>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</si>
  <si>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</si>
  <si>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</si>
  <si>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</si>
  <si>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</si>
  <si>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</si>
  <si>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</si>
  <si>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</si>
  <si>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</si>
  <si>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</si>
  <si>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</si>
  <si>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</si>
  <si>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</si>
  <si>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</si>
  <si>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</si>
  <si>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</si>
  <si>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</si>
  <si>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</si>
  <si>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</si>
  <si>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</si>
  <si>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</si>
  <si>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</si>
  <si>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</si>
  <si>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</si>
  <si>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</si>
  <si>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</si>
  <si>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</si>
  <si>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</si>
  <si>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</si>
  <si>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</si>
  <si>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</si>
  <si>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</si>
  <si>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</si>
  <si>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</si>
  <si>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</si>
  <si>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</si>
  <si>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</si>
  <si>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</si>
  <si>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</si>
  <si>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</si>
  <si>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</si>
  <si>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</si>
  <si>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</si>
  <si>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</si>
  <si>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</si>
  <si>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</si>
  <si>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</si>
  <si>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</si>
  <si>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</si>
  <si>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</si>
  <si>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</si>
  <si>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</si>
  <si>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</si>
  <si>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</si>
  <si>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</si>
  <si>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</si>
  <si>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</si>
  <si>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</si>
  <si>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</si>
  <si>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</si>
  <si>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</si>
  <si>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</si>
  <si>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</si>
  <si>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</si>
  <si>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</si>
  <si>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</si>
  <si>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</si>
  <si>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</si>
  <si>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</si>
  <si>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</si>
  <si>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</si>
  <si>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</si>
  <si>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</si>
  <si>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</si>
  <si>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</si>
  <si>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</si>
  <si>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</si>
  <si>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</si>
  <si>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</si>
  <si>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</si>
  <si>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</si>
  <si>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</si>
  <si>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</si>
  <si>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</si>
  <si>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</si>
  <si>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</si>
  <si>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</si>
  <si>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</si>
  <si>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</si>
  <si>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</si>
  <si>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</si>
  <si>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</si>
  <si>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</si>
  <si>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</si>
  <si>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</si>
  <si>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</si>
  <si>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</si>
  <si>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</si>
  <si>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</si>
  <si>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</si>
  <si>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</si>
  <si>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</si>
  <si>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</si>
  <si>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</si>
  <si>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</si>
  <si>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</si>
  <si>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</si>
  <si>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</si>
  <si>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</si>
  <si>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</si>
  <si>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</si>
  <si>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</si>
  <si>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</si>
  <si>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</si>
  <si>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</si>
  <si>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</si>
  <si>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</si>
  <si>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</si>
  <si>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</si>
  <si>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</si>
  <si>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</si>
  <si>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</si>
  <si>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</si>
  <si>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</si>
  <si>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</si>
  <si>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</si>
  <si>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</si>
  <si>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</si>
  <si>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</si>
  <si>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</si>
  <si>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</si>
  <si>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</si>
  <si>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</si>
  <si>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</si>
  <si>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</si>
  <si>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</si>
  <si>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</si>
  <si>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</si>
  <si>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</si>
  <si>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</si>
  <si>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</si>
  <si>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</si>
  <si>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</si>
  <si>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</si>
  <si>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</si>
  <si>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</si>
  <si>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</si>
  <si>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</si>
  <si>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</si>
  <si>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</si>
  <si>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</si>
  <si>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</si>
  <si>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</si>
  <si>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</si>
  <si>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</si>
  <si>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</si>
  <si>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</si>
  <si>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</si>
  <si>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</si>
  <si>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</si>
  <si>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</si>
  <si>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</si>
  <si>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</si>
  <si>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</si>
  <si>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</si>
  <si>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</si>
  <si>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</si>
  <si>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</si>
  <si>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</si>
  <si>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</si>
  <si>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</si>
  <si>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</si>
  <si>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</si>
  <si>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</si>
  <si>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</si>
  <si>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</si>
  <si>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</si>
  <si>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</si>
  <si>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</si>
  <si>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</si>
  <si>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</si>
  <si>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</si>
  <si>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</si>
  <si>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</si>
  <si>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</si>
  <si>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</si>
  <si>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</si>
  <si>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</si>
  <si>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</si>
  <si>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</si>
  <si>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</si>
  <si>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</si>
  <si>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</si>
  <si>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</si>
  <si>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</si>
  <si>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</si>
  <si>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</si>
  <si>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</si>
  <si>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</si>
  <si>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</si>
  <si>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</si>
  <si>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</si>
  <si>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</si>
  <si>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</si>
  <si>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</si>
  <si>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</si>
  <si>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</si>
  <si>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</si>
  <si>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</si>
  <si>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</si>
  <si>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</si>
  <si>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</si>
  <si>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</si>
  <si>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</si>
  <si>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</si>
  <si>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</si>
  <si>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</si>
  <si>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</si>
  <si>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</si>
  <si>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</si>
  <si>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</si>
  <si>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</si>
  <si>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</si>
  <si>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</si>
  <si>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</si>
  <si>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</si>
  <si>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</si>
  <si>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</si>
  <si>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</si>
  <si>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</si>
  <si>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</si>
  <si>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</si>
  <si>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</si>
  <si>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</si>
  <si>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</si>
  <si>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</si>
  <si>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</si>
  <si>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</si>
  <si>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</si>
  <si>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</si>
  <si>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</si>
  <si>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</si>
  <si>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</si>
  <si>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</si>
  <si>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</si>
  <si>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</si>
  <si>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</si>
  <si>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</si>
  <si>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</si>
  <si>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</si>
  <si>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</si>
  <si>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</si>
  <si>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</si>
  <si>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</si>
  <si>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</si>
  <si>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</si>
  <si>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</si>
  <si>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</si>
  <si>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</si>
  <si>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</si>
  <si>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</si>
  <si>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</si>
  <si>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</si>
  <si>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</si>
  <si>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</si>
  <si>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</si>
  <si>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</si>
  <si>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</si>
  <si>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</si>
  <si>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</si>
  <si>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</si>
  <si>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</si>
  <si>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</si>
  <si>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</si>
  <si>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</si>
  <si>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</si>
  <si>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</si>
  <si>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</si>
  <si>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</si>
  <si>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</si>
  <si>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</si>
  <si>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</si>
  <si>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</si>
  <si>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</si>
  <si>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</si>
  <si>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</si>
  <si>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</si>
  <si>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</si>
  <si>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</si>
  <si>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</si>
  <si>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</si>
  <si>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</si>
  <si>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</si>
  <si>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</si>
  <si>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</si>
  <si>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</si>
  <si>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</si>
  <si>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</si>
  <si>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</si>
  <si>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</si>
  <si>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</si>
  <si>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</si>
  <si>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</si>
  <si>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</si>
  <si>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</si>
  <si>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</si>
  <si>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</si>
  <si>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</si>
  <si>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</si>
  <si>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</si>
  <si>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</si>
  <si>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</si>
  <si>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</si>
  <si>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</si>
  <si>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</si>
  <si>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</si>
  <si>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</si>
  <si>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</si>
  <si>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</si>
  <si>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</si>
  <si>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</si>
  <si>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</si>
  <si>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</si>
  <si>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</si>
  <si>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</si>
  <si>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</si>
  <si>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</si>
  <si>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</si>
  <si>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</si>
  <si>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</si>
  <si>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</si>
  <si>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</si>
  <si>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</si>
  <si>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</si>
  <si>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</si>
  <si>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</si>
  <si>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</si>
  <si>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</si>
  <si>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</si>
  <si>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</si>
  <si>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</si>
  <si>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</si>
  <si>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</si>
  <si>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</si>
  <si>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</si>
  <si>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</si>
  <si>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</si>
  <si>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</si>
  <si>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</si>
  <si>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</si>
  <si>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</si>
  <si>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</si>
  <si>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</si>
  <si>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</si>
  <si>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</si>
  <si>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</si>
  <si>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</si>
  <si>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</si>
  <si>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</si>
  <si>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</si>
  <si>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</si>
  <si>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</si>
  <si>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</si>
  <si>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</si>
  <si>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</si>
  <si>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</si>
  <si>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</si>
  <si>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</si>
  <si>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</si>
  <si>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</si>
  <si>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</si>
  <si>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</si>
  <si>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</si>
  <si>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</si>
  <si>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</si>
  <si>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</si>
  <si>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</si>
  <si>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</si>
  <si>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</si>
  <si>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</si>
  <si>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</si>
  <si>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</si>
  <si>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</si>
  <si>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</si>
  <si>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</si>
  <si>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</si>
  <si>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</si>
  <si>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</si>
  <si>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</si>
  <si>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</si>
  <si>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</si>
  <si>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</si>
  <si>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</si>
  <si>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</si>
  <si>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</si>
  <si>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</si>
  <si>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</si>
  <si>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</si>
  <si>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</si>
  <si>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</si>
  <si>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</si>
  <si>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</si>
  <si>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</si>
  <si>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</si>
  <si>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</si>
  <si>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</si>
  <si>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</si>
  <si>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</si>
  <si>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</si>
  <si>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</si>
  <si>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</si>
  <si>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</si>
  <si>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</si>
  <si>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</si>
  <si>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</si>
  <si>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</si>
  <si>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</si>
  <si>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</si>
  <si>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</si>
  <si>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</si>
  <si>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</si>
  <si>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</si>
  <si>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</si>
  <si>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</si>
  <si>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</si>
  <si>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</si>
  <si>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</si>
  <si>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</si>
  <si>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</si>
  <si>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</si>
  <si>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</si>
  <si>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</si>
  <si>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</si>
  <si>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</si>
  <si>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</si>
  <si>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</si>
  <si>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</si>
  <si>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</si>
  <si>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</si>
  <si>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</si>
  <si>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</si>
  <si>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</si>
  <si>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</si>
  <si>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</si>
  <si>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</si>
  <si>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</si>
  <si>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</si>
  <si>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</si>
  <si>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</si>
  <si>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</si>
  <si>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</si>
  <si>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</si>
  <si>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</si>
  <si>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</si>
  <si>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</si>
  <si>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</si>
  <si>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</si>
  <si>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</si>
  <si>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</si>
  <si>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</si>
  <si>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</si>
  <si>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</si>
  <si>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</si>
  <si>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</si>
  <si>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</si>
  <si>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</si>
  <si>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</si>
  <si>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</si>
  <si>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</si>
  <si>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</si>
  <si>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</si>
  <si>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</si>
  <si>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</si>
  <si>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</si>
  <si>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</si>
  <si>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</si>
  <si>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</si>
  <si>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</si>
  <si>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</si>
  <si>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</si>
  <si>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</si>
  <si>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</si>
  <si>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</si>
  <si>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</si>
  <si>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</si>
  <si>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</si>
  <si>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</si>
  <si>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</si>
  <si>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</si>
  <si>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</si>
  <si>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</si>
  <si>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</si>
  <si>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</si>
  <si>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</si>
  <si>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</si>
  <si>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</si>
  <si>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</si>
  <si>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</si>
  <si>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</si>
  <si>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</si>
  <si>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</si>
  <si>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</si>
  <si>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</si>
  <si>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</si>
  <si>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</si>
  <si>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</si>
  <si>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</si>
  <si>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</si>
  <si>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</si>
  <si>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</si>
  <si>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</si>
  <si>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</si>
  <si>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</si>
  <si>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</si>
  <si>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</si>
  <si>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</si>
  <si>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</si>
  <si>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</si>
  <si>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</si>
  <si>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</si>
  <si>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</si>
  <si>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</si>
  <si>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</si>
  <si>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</si>
  <si>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</si>
  <si>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</si>
  <si>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</si>
  <si>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</si>
  <si>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</si>
  <si>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</si>
  <si>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</si>
  <si>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</si>
  <si>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</si>
  <si>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</si>
  <si>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</si>
  <si>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</si>
  <si>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</si>
  <si>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</si>
  <si>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</si>
  <si>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</si>
  <si>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</si>
  <si>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</si>
  <si>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</si>
  <si>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</si>
  <si>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</si>
  <si>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</si>
  <si>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</si>
  <si>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</si>
  <si>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</si>
  <si>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</si>
  <si>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</si>
  <si>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</si>
  <si>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</si>
  <si>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</si>
  <si>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</si>
  <si>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</si>
  <si>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</si>
  <si>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</si>
  <si>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</si>
  <si>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</si>
  <si>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</si>
  <si>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</si>
  <si>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</si>
  <si>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</si>
  <si>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</si>
  <si>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</si>
  <si>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</si>
  <si>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</si>
  <si>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</si>
  <si>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</si>
  <si>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</si>
  <si>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</si>
  <si>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</si>
  <si>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</si>
  <si>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</si>
  <si>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</si>
  <si>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</si>
  <si>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</si>
  <si>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</si>
  <si>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</si>
  <si>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</si>
  <si>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</si>
  <si>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</si>
  <si>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</si>
  <si>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</si>
  <si>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</si>
  <si>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</si>
  <si>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</si>
  <si>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</si>
  <si>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</si>
  <si>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</si>
  <si>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</si>
  <si>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</si>
  <si>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</si>
  <si>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</si>
  <si>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</si>
  <si>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</si>
  <si>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</si>
  <si>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</si>
  <si>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</si>
  <si>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</si>
  <si>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</si>
  <si>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</si>
  <si>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</si>
  <si>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</si>
  <si>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</si>
  <si>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</si>
  <si>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</si>
  <si>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</si>
  <si>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</si>
  <si>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</si>
  <si>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</si>
  <si>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</si>
  <si>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</si>
  <si>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</si>
  <si>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</si>
  <si>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</si>
  <si>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</si>
  <si>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</si>
  <si>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</si>
  <si>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</si>
  <si>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</si>
  <si>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</si>
  <si>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</si>
  <si>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</si>
  <si>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</si>
  <si>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</si>
  <si>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</si>
  <si>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</si>
  <si>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</si>
  <si>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</si>
  <si>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</si>
  <si>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</si>
  <si>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</si>
  <si>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</si>
  <si>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</si>
  <si>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</si>
  <si>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</si>
  <si>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</si>
  <si>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</si>
  <si>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</si>
  <si>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</si>
  <si>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</si>
  <si>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</si>
  <si>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</si>
  <si>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</si>
  <si>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</si>
  <si>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</si>
  <si>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</si>
  <si>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</si>
  <si>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</si>
  <si>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</si>
  <si>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</si>
  <si>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</si>
  <si>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</si>
  <si>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</si>
  <si>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</si>
  <si>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</si>
  <si>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</si>
  <si>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</si>
  <si>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</si>
  <si>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</si>
  <si>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</si>
  <si>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</si>
  <si>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</si>
  <si>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</si>
  <si>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</si>
  <si>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</si>
  <si>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</si>
  <si>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</si>
  <si>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</si>
  <si>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</si>
  <si>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</si>
  <si>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</si>
  <si>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</si>
  <si>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</si>
  <si>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</si>
  <si>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</si>
  <si>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</si>
  <si>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</si>
  <si>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</si>
  <si>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</si>
  <si>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</si>
  <si>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</si>
  <si>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</si>
  <si>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</si>
  <si>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</si>
  <si>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</si>
  <si>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</si>
  <si>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</si>
  <si>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</si>
  <si>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</si>
  <si>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</si>
  <si>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</si>
  <si>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</si>
  <si>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</si>
  <si>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</si>
  <si>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</si>
  <si>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</si>
  <si>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</si>
  <si>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</si>
  <si>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</si>
  <si>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</si>
  <si>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</si>
  <si>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</si>
  <si>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</si>
  <si>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</si>
  <si>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</si>
  <si>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</si>
  <si>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</si>
  <si>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</si>
  <si>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</si>
  <si>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</si>
  <si>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</si>
  <si>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</si>
  <si>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</si>
  <si>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</si>
  <si>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</si>
  <si>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</si>
  <si>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</si>
  <si>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</si>
  <si>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</si>
  <si>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</si>
  <si>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</si>
  <si>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</si>
  <si>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</si>
  <si>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</si>
  <si>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</si>
  <si>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</si>
  <si>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</si>
  <si>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</si>
  <si>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</si>
  <si>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</si>
  <si>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</si>
  <si>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</si>
  <si>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</si>
  <si>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</si>
  <si>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</si>
  <si>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</si>
  <si>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</si>
  <si>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</si>
  <si>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</si>
  <si>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</si>
  <si>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</si>
  <si>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</si>
  <si>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</si>
  <si>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</si>
  <si>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</si>
  <si>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</si>
  <si>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</si>
  <si>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</si>
  <si>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</si>
  <si>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</si>
  <si>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</si>
  <si>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</si>
  <si>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</si>
  <si>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</si>
  <si>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</si>
  <si>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</si>
  <si>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</si>
  <si>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</si>
  <si>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</si>
  <si>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</si>
  <si>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</si>
  <si>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</si>
  <si>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</si>
  <si>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</si>
  <si>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</si>
  <si>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</si>
  <si>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</si>
  <si>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</si>
  <si>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</si>
  <si>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</si>
  <si>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</si>
  <si>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</si>
  <si>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</si>
  <si>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</si>
  <si>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</si>
  <si>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</si>
  <si>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</si>
  <si>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</si>
  <si>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</si>
  <si>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</si>
  <si>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</si>
  <si>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</si>
  <si>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</si>
  <si>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</si>
  <si>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</si>
  <si>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</si>
  <si>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</si>
  <si>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</si>
  <si>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</si>
  <si>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</si>
  <si>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</si>
  <si>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</si>
  <si>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</si>
  <si>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</si>
  <si>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</si>
  <si>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</si>
  <si>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</si>
  <si>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</si>
  <si>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</si>
  <si>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</si>
  <si>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</si>
  <si>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</si>
  <si>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</si>
  <si>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</si>
  <si>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</si>
  <si>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</si>
  <si>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</si>
  <si>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</si>
  <si>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</si>
  <si>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</si>
  <si>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</si>
  <si>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</si>
  <si>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</si>
  <si>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</si>
  <si>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</si>
  <si>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</si>
  <si>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</si>
  <si>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</si>
  <si>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</si>
  <si>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</si>
  <si>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</si>
  <si>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</si>
  <si>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</si>
  <si>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</si>
  <si>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</si>
  <si>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</si>
  <si>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</si>
  <si>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</si>
  <si>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</si>
  <si>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</si>
  <si>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</si>
  <si>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</si>
  <si>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</si>
  <si>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</si>
  <si>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</si>
  <si>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</si>
  <si>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</si>
  <si>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</si>
  <si>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</si>
  <si>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</si>
  <si>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</si>
  <si>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</si>
  <si>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</si>
  <si>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</si>
  <si>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</si>
  <si>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</si>
  <si>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</si>
  <si>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</si>
  <si>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</si>
  <si>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</si>
  <si>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</si>
  <si>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</si>
  <si>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</si>
  <si>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</si>
  <si>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</si>
  <si>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</si>
  <si>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</si>
  <si>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</si>
  <si>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</si>
  <si>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</si>
  <si>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</si>
  <si>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</si>
  <si>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</si>
  <si>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</si>
  <si>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</si>
  <si>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</si>
  <si>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</si>
  <si>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</si>
  <si>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</si>
  <si>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</si>
  <si>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</si>
  <si>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</si>
  <si>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</si>
  <si>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</si>
  <si>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</si>
  <si>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</si>
  <si>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</si>
  <si>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</si>
  <si>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</si>
  <si>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</si>
  <si>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</si>
  <si>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</si>
  <si>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</si>
  <si>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</si>
  <si>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</si>
  <si>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</si>
  <si>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</si>
  <si>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</si>
  <si>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</si>
  <si>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</si>
  <si>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</si>
  <si>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</si>
  <si>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</si>
  <si>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</si>
  <si>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</si>
  <si>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</si>
  <si>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</si>
  <si>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</si>
  <si>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</si>
  <si>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</si>
  <si>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</si>
  <si>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</si>
  <si>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</si>
  <si>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</si>
  <si>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</si>
  <si>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</si>
  <si>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</si>
  <si>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</si>
  <si>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</si>
  <si>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</si>
  <si>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</si>
  <si>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</si>
  <si>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</si>
  <si>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</si>
  <si>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</si>
  <si>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</si>
  <si>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</si>
  <si>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</si>
  <si>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</si>
  <si>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</si>
  <si>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</si>
  <si>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</si>
  <si>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</si>
  <si>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</si>
  <si>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</si>
  <si>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</si>
  <si>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</si>
  <si>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</si>
  <si>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</si>
  <si>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</si>
  <si>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</si>
  <si>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</si>
  <si>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</si>
  <si>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</si>
  <si>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</si>
  <si>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</si>
  <si>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</si>
  <si>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</si>
  <si>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</si>
  <si>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</si>
  <si>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</si>
  <si>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</si>
  <si>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</si>
  <si>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</si>
  <si>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</si>
  <si>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</si>
  <si>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</si>
  <si>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</si>
  <si>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</si>
  <si>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</si>
  <si>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</si>
  <si>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</si>
  <si>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</si>
  <si>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</si>
  <si>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</si>
  <si>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</si>
  <si>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</si>
  <si>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</si>
  <si>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</si>
  <si>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</si>
  <si>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</si>
  <si>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</si>
  <si>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</si>
  <si>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</si>
  <si>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</si>
  <si>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</si>
  <si>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</si>
  <si>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</si>
  <si>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</si>
  <si>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</si>
  <si>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</si>
  <si>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</si>
  <si>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</si>
  <si>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</si>
  <si>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</si>
  <si>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</si>
  <si>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</si>
  <si>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</si>
  <si>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</si>
  <si>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</si>
  <si>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</si>
  <si>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</si>
  <si>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</si>
  <si>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</si>
  <si>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</si>
  <si>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</si>
  <si>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</si>
  <si>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</si>
  <si>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</si>
  <si>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</si>
  <si>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</si>
  <si>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</si>
  <si>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</si>
  <si>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</si>
  <si>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</si>
  <si>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</si>
  <si>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</si>
  <si>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</si>
  <si>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</si>
  <si>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</si>
  <si>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</si>
  <si>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</si>
  <si>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</si>
  <si>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</si>
  <si>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</si>
  <si>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</si>
  <si>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</si>
  <si>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</si>
  <si>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</si>
  <si>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</si>
  <si>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</si>
  <si>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</si>
  <si>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</si>
  <si>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</si>
  <si>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</si>
  <si>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</si>
  <si>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</si>
  <si>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</si>
  <si>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</si>
  <si>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</si>
  <si>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</si>
  <si>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</si>
  <si>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</si>
  <si>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</si>
  <si>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</si>
  <si>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</si>
  <si>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</si>
  <si>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</si>
  <si>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</si>
  <si>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</si>
  <si>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</si>
  <si>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</si>
  <si>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</si>
  <si>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</si>
  <si>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</si>
  <si>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</si>
  <si>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</si>
  <si>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</si>
  <si>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</si>
  <si>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</si>
  <si>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</si>
  <si>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</si>
  <si>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</si>
  <si>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</si>
  <si>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</si>
  <si>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</si>
  <si>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</si>
  <si>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</si>
  <si>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</si>
  <si>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</si>
  <si>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</si>
  <si>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</si>
  <si>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</si>
  <si>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</si>
  <si>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</si>
  <si>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</si>
  <si>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</si>
  <si>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</si>
  <si>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</si>
  <si>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</si>
  <si>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</si>
  <si>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</si>
  <si>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</si>
  <si>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</si>
  <si>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</si>
  <si>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</si>
  <si>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</si>
  <si>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</si>
  <si>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</si>
  <si>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</si>
  <si>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</si>
  <si>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</si>
  <si>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</si>
  <si>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</si>
  <si>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</si>
  <si>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</si>
  <si>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</si>
  <si>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</si>
  <si>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</si>
  <si>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</si>
  <si>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</si>
  <si>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</si>
  <si>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</si>
  <si>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</si>
  <si>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</si>
  <si>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</si>
  <si>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</si>
  <si>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</si>
  <si>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</si>
  <si>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</si>
  <si>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</si>
  <si>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</si>
  <si>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</si>
  <si>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</si>
  <si>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</si>
  <si>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</si>
  <si>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</si>
  <si>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</si>
  <si>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</si>
  <si>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</si>
  <si>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</si>
  <si>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</si>
  <si>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</si>
  <si>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</si>
  <si>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</si>
  <si>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</si>
  <si>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</si>
  <si>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</si>
  <si>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</si>
  <si>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</si>
  <si>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</si>
  <si>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</si>
  <si>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</si>
  <si>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</si>
  <si>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</si>
  <si>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</si>
  <si>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</si>
  <si>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</si>
  <si>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</si>
  <si>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</si>
  <si>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</si>
  <si>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</si>
  <si>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</si>
  <si>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</si>
  <si>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</si>
  <si>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</si>
  <si>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</si>
  <si>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</si>
  <si>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</si>
  <si>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</si>
  <si>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</si>
  <si>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</si>
  <si>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</si>
  <si>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</si>
  <si>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</si>
  <si>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</si>
  <si>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</si>
  <si>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</si>
  <si>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</si>
  <si>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</si>
  <si>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</si>
  <si>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</si>
  <si>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</si>
  <si>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</si>
  <si>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</si>
  <si>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</si>
  <si>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</si>
  <si>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</si>
  <si>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</si>
  <si>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</si>
  <si>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</si>
  <si>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</si>
  <si>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</si>
  <si>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</si>
  <si>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</si>
  <si>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</si>
  <si>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</si>
  <si>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</si>
  <si>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</si>
  <si>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</si>
  <si>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</si>
  <si>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</si>
  <si>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</si>
  <si>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</si>
  <si>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</si>
  <si>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</si>
  <si>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</si>
  <si>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</si>
  <si>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</si>
  <si>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</si>
  <si>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</si>
  <si>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</si>
  <si>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</si>
  <si>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</si>
  <si>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</si>
  <si>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</si>
  <si>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</si>
  <si>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</si>
  <si>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</si>
  <si>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</si>
  <si>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</si>
  <si>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</si>
  <si>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</si>
  <si>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</si>
  <si>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</si>
  <si>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</si>
  <si>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</si>
  <si>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</si>
  <si>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</si>
  <si>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</si>
  <si>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</si>
  <si>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</si>
  <si>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</si>
  <si>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</si>
  <si>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</si>
  <si>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</si>
  <si>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</si>
  <si>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</si>
  <si>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</si>
  <si>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</si>
  <si>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</si>
  <si>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</si>
  <si>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</si>
  <si>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</si>
  <si>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</si>
  <si>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</si>
  <si>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</si>
  <si>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</si>
  <si>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</si>
  <si>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</si>
  <si>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</si>
  <si>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</si>
  <si>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</si>
  <si>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</si>
  <si>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</si>
  <si>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</si>
  <si>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</si>
  <si>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</si>
  <si>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</si>
  <si>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</si>
  <si>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</si>
  <si>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</si>
  <si>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</si>
  <si>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</si>
  <si>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</si>
  <si>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</si>
  <si>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</si>
  <si>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</si>
  <si>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</si>
  <si>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</si>
  <si>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</si>
  <si>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</si>
  <si>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</si>
  <si>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</si>
  <si>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</si>
  <si>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</si>
  <si>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</si>
  <si>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</si>
  <si>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</si>
  <si>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</si>
  <si>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</si>
  <si>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</si>
  <si>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</si>
  <si>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</si>
  <si>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</si>
  <si>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</si>
  <si>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</si>
  <si>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</si>
  <si>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</si>
  <si>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</si>
  <si>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</si>
  <si>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</si>
  <si>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</si>
  <si>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</si>
  <si>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</si>
  <si>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</si>
  <si>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</si>
  <si>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</si>
  <si>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</si>
  <si>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</si>
  <si>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</si>
  <si>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</si>
  <si>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</si>
  <si>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</si>
  <si>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</si>
  <si>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</si>
  <si>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</si>
  <si>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</si>
  <si>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</si>
  <si>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</si>
  <si>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</si>
  <si>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</si>
  <si>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</si>
  <si>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</si>
  <si>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</si>
  <si>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</si>
  <si>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</si>
  <si>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</si>
  <si>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</si>
  <si>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</si>
  <si>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</si>
  <si>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</si>
  <si>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</si>
  <si>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</si>
  <si>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</si>
  <si>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</si>
  <si>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</si>
  <si>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</si>
  <si>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</si>
  <si>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</si>
  <si>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</si>
  <si>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</si>
  <si>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</si>
  <si>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</si>
  <si>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</si>
  <si>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</si>
  <si>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</si>
  <si>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</si>
  <si>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</si>
  <si>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</si>
  <si>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</si>
  <si>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</si>
  <si>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</si>
  <si>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</si>
  <si>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</si>
  <si>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</si>
  <si>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</si>
  <si>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</si>
  <si>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</si>
  <si>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</si>
  <si>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</si>
  <si>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</si>
  <si>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</si>
  <si>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</si>
  <si>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</si>
  <si>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</si>
  <si>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</si>
  <si>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</si>
  <si>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</si>
  <si>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</si>
  <si>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</si>
  <si>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</si>
  <si>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</si>
  <si>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</si>
  <si>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</si>
  <si>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</si>
  <si>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</si>
  <si>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</si>
  <si>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</si>
  <si>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</si>
  <si>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</si>
  <si>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</si>
  <si>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</si>
  <si>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</si>
  <si>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</si>
  <si>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</si>
  <si>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</si>
  <si>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</si>
  <si>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</si>
  <si>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</si>
  <si>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</si>
  <si>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</si>
  <si>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</si>
  <si>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</si>
  <si>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</si>
  <si>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</si>
  <si>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</si>
  <si>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</si>
  <si>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</si>
  <si>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</si>
  <si>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</si>
  <si>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</si>
  <si>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</si>
  <si>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</si>
  <si>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</si>
  <si>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</si>
  <si>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</si>
  <si>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</si>
  <si>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</si>
  <si>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</si>
  <si>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</si>
  <si>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</si>
  <si>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</si>
  <si>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</si>
  <si>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</si>
  <si>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</si>
  <si>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</si>
  <si>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</si>
  <si>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</si>
  <si>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</si>
  <si>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</si>
  <si>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</si>
  <si>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</si>
  <si>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</si>
  <si>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</si>
  <si>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</si>
  <si>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</si>
  <si>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</si>
  <si>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</si>
  <si>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</si>
  <si>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</si>
  <si>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</si>
  <si>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</si>
  <si>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</si>
  <si>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</si>
  <si>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</si>
  <si>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</si>
  <si>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</si>
  <si>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</si>
  <si>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</si>
  <si>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</si>
  <si>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</si>
  <si>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</si>
  <si>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</si>
  <si>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</si>
  <si>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</si>
  <si>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</si>
  <si>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</si>
  <si>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</si>
  <si>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</si>
  <si>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</si>
  <si>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</si>
  <si>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</si>
  <si>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</si>
  <si>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</si>
  <si>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</si>
  <si>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</si>
  <si>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</si>
  <si>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</si>
  <si>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</si>
  <si>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</si>
  <si>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</si>
  <si>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</si>
  <si>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</si>
  <si>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</si>
  <si>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</si>
  <si>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</si>
  <si>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</si>
  <si>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</si>
  <si>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</si>
  <si>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</si>
  <si>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</si>
  <si>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</si>
  <si>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</si>
  <si>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</si>
  <si>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</si>
  <si>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</si>
  <si>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</si>
  <si>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</si>
  <si>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</si>
  <si>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</si>
  <si>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</si>
  <si>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</si>
  <si>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</si>
  <si>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</si>
  <si>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</si>
  <si>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</si>
  <si>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</si>
  <si>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</si>
  <si>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</si>
  <si>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</si>
  <si>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</si>
  <si>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</si>
  <si>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</si>
  <si>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</si>
  <si>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</si>
  <si>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</si>
  <si>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</si>
  <si>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</si>
  <si>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</si>
  <si>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</si>
  <si>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</si>
  <si>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</si>
  <si>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</si>
  <si>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</si>
  <si>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</si>
  <si>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</si>
  <si>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</si>
  <si>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</si>
  <si>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</si>
  <si>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</si>
  <si>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</si>
  <si>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</si>
  <si>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</si>
  <si>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</si>
  <si>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</si>
  <si>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</si>
  <si>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</si>
  <si>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</si>
  <si>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</si>
  <si>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</si>
  <si>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</si>
  <si>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</si>
  <si>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</si>
  <si>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</si>
  <si>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</si>
  <si>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</si>
  <si>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</si>
  <si>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</si>
  <si>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</si>
  <si>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</si>
  <si>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</si>
  <si>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</si>
  <si>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</si>
  <si>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</si>
  <si>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</si>
  <si>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</si>
  <si>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</si>
  <si>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</si>
  <si>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</si>
  <si>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</si>
  <si>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</si>
  <si>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</si>
  <si>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</si>
  <si>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</si>
  <si>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</si>
  <si>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</si>
  <si>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</si>
  <si>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</si>
  <si>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</si>
  <si>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</si>
  <si>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</si>
  <si>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</si>
  <si>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</si>
  <si>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</si>
  <si>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</si>
  <si>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</si>
  <si>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</si>
  <si>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</si>
  <si>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</si>
  <si>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</si>
  <si>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</si>
  <si>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</si>
  <si>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</si>
  <si>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</si>
  <si>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</si>
  <si>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</si>
  <si>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</si>
  <si>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</si>
  <si>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</si>
  <si>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</si>
  <si>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</si>
  <si>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</si>
  <si>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</si>
  <si>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</si>
  <si>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</si>
  <si>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</si>
  <si>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</si>
  <si>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</si>
  <si>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</si>
  <si>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</si>
  <si>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</si>
  <si>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</si>
  <si>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</si>
  <si>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</si>
  <si>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</si>
  <si>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</si>
  <si>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</si>
  <si>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</si>
  <si>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</si>
  <si>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</si>
  <si>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</si>
  <si>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</si>
  <si>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</si>
  <si>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</si>
  <si>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</si>
  <si>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</si>
  <si>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</si>
  <si>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</si>
  <si>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</si>
  <si>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</si>
  <si>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</si>
  <si>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</si>
  <si>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</si>
  <si>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</si>
  <si>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</si>
  <si>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</si>
  <si>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</si>
  <si>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</si>
  <si>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</si>
  <si>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</si>
  <si>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</si>
  <si>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</si>
  <si>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</si>
  <si>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</si>
  <si>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</si>
  <si>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</si>
  <si>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</si>
  <si>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</si>
  <si>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</si>
  <si>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</si>
  <si>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</si>
  <si>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</si>
  <si>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</si>
  <si>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</si>
  <si>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</si>
  <si>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</si>
  <si>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</si>
  <si>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</si>
  <si>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</si>
  <si>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</si>
  <si>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</si>
  <si>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</si>
  <si>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</si>
  <si>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</si>
  <si>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</si>
  <si>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</si>
  <si>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</si>
  <si>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</si>
  <si>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</si>
  <si>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</si>
  <si>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</si>
  <si>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</si>
  <si>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</si>
  <si>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</si>
  <si>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</si>
  <si>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</si>
  <si>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</si>
  <si>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</si>
  <si>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</si>
  <si>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</si>
  <si>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</si>
  <si>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</si>
  <si>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</si>
  <si>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</si>
  <si>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</si>
  <si>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</si>
  <si>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</si>
  <si>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</si>
  <si>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</si>
  <si>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</si>
  <si>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</si>
  <si>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</si>
  <si>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</si>
  <si>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</si>
  <si>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</si>
  <si>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</si>
  <si>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</si>
  <si>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</si>
  <si>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</si>
  <si>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</si>
  <si>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</si>
  <si>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</si>
  <si>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</si>
  <si>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</si>
  <si>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</si>
  <si>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</si>
  <si>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</si>
  <si>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</si>
  <si>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</si>
  <si>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</si>
  <si>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</si>
  <si>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</si>
  <si>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</si>
  <si>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</si>
  <si>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</si>
  <si>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</si>
  <si>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</si>
  <si>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</si>
  <si>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</si>
  <si>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</si>
  <si>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</si>
  <si>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</si>
  <si>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</si>
  <si>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</si>
  <si>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</si>
  <si>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</si>
  <si>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</si>
  <si>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</si>
  <si>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</si>
  <si>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</si>
  <si>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</si>
  <si>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</si>
  <si>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</si>
  <si>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</si>
  <si>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</si>
  <si>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</si>
  <si>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</si>
  <si>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</si>
  <si>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</si>
  <si>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</si>
  <si>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</si>
  <si>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</si>
  <si>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</si>
  <si>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</si>
  <si>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</si>
  <si>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</si>
  <si>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</si>
  <si>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</si>
  <si>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</si>
  <si>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</si>
  <si>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</si>
  <si>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</si>
  <si>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</si>
  <si>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</si>
  <si>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</si>
  <si>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</si>
  <si>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</si>
  <si>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</si>
  <si>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</si>
  <si>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</si>
  <si>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</si>
  <si>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</si>
  <si>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</si>
  <si>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</si>
  <si>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</si>
  <si>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</si>
  <si>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</si>
  <si>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</si>
  <si>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</si>
  <si>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</si>
  <si>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</si>
  <si>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</si>
  <si>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</si>
  <si>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</si>
  <si>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</si>
  <si>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</si>
  <si>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</si>
  <si>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</si>
  <si>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</si>
  <si>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</si>
  <si>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</si>
  <si>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</si>
  <si>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</si>
  <si>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</si>
  <si>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</si>
  <si>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</si>
  <si>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</si>
  <si>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</si>
  <si>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</si>
  <si>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</si>
  <si>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</si>
  <si>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</si>
  <si>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</si>
  <si>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</si>
  <si>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</si>
  <si>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</si>
  <si>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</si>
  <si>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</si>
  <si>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</si>
  <si>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</si>
  <si>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</si>
  <si>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</si>
  <si>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</si>
  <si>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</si>
  <si>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</si>
  <si>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</si>
  <si>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</si>
  <si>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</si>
  <si>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</si>
  <si>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</si>
  <si>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</si>
  <si>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</si>
  <si>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</si>
  <si>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</si>
  <si>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</si>
  <si>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</si>
  <si>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</si>
  <si>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</si>
  <si>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</si>
  <si>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</si>
  <si>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</si>
  <si>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</si>
  <si>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</si>
  <si>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</si>
  <si>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</si>
  <si>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</si>
  <si>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</si>
  <si>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</si>
  <si>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</si>
  <si>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</si>
  <si>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</si>
  <si>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</si>
  <si>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</si>
  <si>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</si>
  <si>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</si>
  <si>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</si>
  <si>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</si>
  <si>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</si>
  <si>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</si>
  <si>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</si>
  <si>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</si>
  <si>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</si>
  <si>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</si>
  <si>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</si>
  <si>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</si>
  <si>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</si>
  <si>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</si>
  <si>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</si>
  <si>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</si>
  <si>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</si>
  <si>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</si>
  <si>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</si>
  <si>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</si>
  <si>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</si>
  <si>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</si>
  <si>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</si>
  <si>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</si>
  <si>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</si>
  <si>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</si>
  <si>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</si>
  <si>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</si>
  <si>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</si>
  <si>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</si>
  <si>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</si>
  <si>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</si>
  <si>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</si>
  <si>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</si>
  <si>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</si>
  <si>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</si>
  <si>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</si>
  <si>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</si>
  <si>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</si>
  <si>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</si>
  <si>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</si>
  <si>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</si>
  <si>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</si>
  <si>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</si>
  <si>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</si>
  <si>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</si>
  <si>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</si>
  <si>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</si>
  <si>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</si>
  <si>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</si>
  <si>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</si>
  <si>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</si>
  <si>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</si>
  <si>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</si>
  <si>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</si>
  <si>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</si>
  <si>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</si>
  <si>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</si>
  <si>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</si>
  <si>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</si>
  <si>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</si>
  <si>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</si>
  <si>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</si>
  <si>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</si>
  <si>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</si>
  <si>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</si>
  <si>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</si>
  <si>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</si>
  <si>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</si>
  <si>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</si>
  <si>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</si>
  <si>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</si>
  <si>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</si>
  <si>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</si>
  <si>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</si>
  <si>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</si>
  <si>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</si>
  <si>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</si>
  <si>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</si>
  <si>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</si>
  <si>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</si>
  <si>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</si>
  <si>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</si>
  <si>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</si>
  <si>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</si>
  <si>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</si>
  <si>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</si>
  <si>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</si>
  <si>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</si>
  <si>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</si>
  <si>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</si>
  <si>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</si>
  <si>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</si>
  <si>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</si>
  <si>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</si>
  <si>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</si>
  <si>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</si>
  <si>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</si>
  <si>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</si>
  <si>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</si>
  <si>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</si>
  <si>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</si>
  <si>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</si>
  <si>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</si>
  <si>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</si>
  <si>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</si>
  <si>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</si>
  <si>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</si>
  <si>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</si>
  <si>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</si>
  <si>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</si>
  <si>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</si>
  <si>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</si>
  <si>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</si>
  <si>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</si>
  <si>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</si>
  <si>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</si>
  <si>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</si>
  <si>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</si>
  <si>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</si>
  <si>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</si>
  <si>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</si>
  <si>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</si>
  <si>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</si>
  <si>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</si>
  <si>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</si>
  <si>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</si>
  <si>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</si>
  <si>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</si>
  <si>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</si>
  <si>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</si>
  <si>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</si>
  <si>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</si>
  <si>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</si>
  <si>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</si>
  <si>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</si>
  <si>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</si>
  <si>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</si>
  <si>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</si>
  <si>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</si>
  <si>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</si>
  <si>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</si>
  <si>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</si>
  <si>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</si>
  <si>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</si>
  <si>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</si>
  <si>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</si>
  <si>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</si>
  <si>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</si>
  <si>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</si>
  <si>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</si>
  <si>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</si>
  <si>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</si>
  <si>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</si>
  <si>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</si>
  <si>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</si>
  <si>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</si>
  <si>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</si>
  <si>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</si>
  <si>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</si>
  <si>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</si>
  <si>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</si>
  <si>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</si>
  <si>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</si>
  <si>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</si>
  <si>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</si>
  <si>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</si>
  <si>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</si>
  <si>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</si>
  <si>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</si>
  <si>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</si>
  <si>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</si>
  <si>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</si>
  <si>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</si>
  <si>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</si>
  <si>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</si>
  <si>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</si>
  <si>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</si>
  <si>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</si>
  <si>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</si>
  <si>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</si>
  <si>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</si>
  <si>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</si>
  <si>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</si>
  <si>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</si>
  <si>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</si>
  <si>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</si>
  <si>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</si>
  <si>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</si>
  <si>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</si>
  <si>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</si>
  <si>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</si>
  <si>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</si>
  <si>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</si>
  <si>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</si>
  <si>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</si>
  <si>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</si>
  <si>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</si>
  <si>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</si>
  <si>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</si>
  <si>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</si>
  <si>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</si>
  <si>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</si>
  <si>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</si>
  <si>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</si>
  <si>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</si>
  <si>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</si>
  <si>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</si>
  <si>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</si>
  <si>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</si>
  <si>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</si>
  <si>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</si>
  <si>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</si>
  <si>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</si>
  <si>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</si>
  <si>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</si>
  <si>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</si>
  <si>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</si>
  <si>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</si>
  <si>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</si>
  <si>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</si>
  <si>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</si>
  <si>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</si>
  <si>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</si>
  <si>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</si>
  <si>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</si>
  <si>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</si>
  <si>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</si>
  <si>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</si>
  <si>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</si>
  <si>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</si>
  <si>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</si>
  <si>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</si>
  <si>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</si>
  <si>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</si>
  <si>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</si>
  <si>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</si>
  <si>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</si>
  <si>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</si>
  <si>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</si>
  <si>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</si>
  <si>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</si>
  <si>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</si>
  <si>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</si>
  <si>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</si>
  <si>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</si>
  <si>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</si>
  <si>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</si>
  <si>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</si>
  <si>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</si>
  <si>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</si>
  <si>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</si>
  <si>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</si>
  <si>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</si>
  <si>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</si>
  <si>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</si>
  <si>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</si>
  <si>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</si>
  <si>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</si>
  <si>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</si>
  <si>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</si>
  <si>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</si>
  <si>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</si>
  <si>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</si>
  <si>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</si>
  <si>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</si>
  <si>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</si>
  <si>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</si>
  <si>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</si>
  <si>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</si>
  <si>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</si>
  <si>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</si>
  <si>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</si>
  <si>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</si>
  <si>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</si>
  <si>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</si>
  <si>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</si>
  <si>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</si>
  <si>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</si>
  <si>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</si>
  <si>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</si>
  <si>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</si>
  <si>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</si>
  <si>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</si>
  <si>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</si>
  <si>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</si>
  <si>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</si>
  <si>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</si>
  <si>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</si>
  <si>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</si>
  <si>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</si>
  <si>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</si>
  <si>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</si>
  <si>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</si>
  <si>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</si>
  <si>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</si>
  <si>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</si>
  <si>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</si>
  <si>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</si>
  <si>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</si>
  <si>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</si>
  <si>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</si>
  <si>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</si>
  <si>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</si>
  <si>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</si>
  <si>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</si>
  <si>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</si>
  <si>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</si>
  <si>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</si>
  <si>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</si>
  <si>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</si>
  <si>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</si>
  <si>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</si>
  <si>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</si>
  <si>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</si>
  <si>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</si>
  <si>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</si>
  <si>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</si>
  <si>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</si>
  <si>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</si>
  <si>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</si>
  <si>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</si>
  <si>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</si>
  <si>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</si>
  <si>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</si>
  <si>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</si>
  <si>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</si>
  <si>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</si>
  <si>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</si>
  <si>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</si>
  <si>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</si>
  <si>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</si>
  <si>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</si>
  <si>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</si>
  <si>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</si>
  <si>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</si>
  <si>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</si>
  <si>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</si>
  <si>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</si>
  <si>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</si>
  <si>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</si>
  <si>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</si>
  <si>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</si>
  <si>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</si>
  <si>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</si>
  <si>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</si>
  <si>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</si>
  <si>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</si>
  <si>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</si>
  <si>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</si>
  <si>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</si>
  <si>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</si>
  <si>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</si>
  <si>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</si>
  <si>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</si>
  <si>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</si>
  <si>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</si>
  <si>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</si>
  <si>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</si>
  <si>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</si>
  <si>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</si>
  <si>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</si>
  <si>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</si>
  <si>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</si>
  <si>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</si>
  <si>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</si>
  <si>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</si>
  <si>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</si>
  <si>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</si>
  <si>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</si>
  <si>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</si>
  <si>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</si>
  <si>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</si>
  <si>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</si>
  <si>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</si>
  <si>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</si>
  <si>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</si>
  <si>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</si>
  <si>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</si>
  <si>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</si>
  <si>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</si>
  <si>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</si>
  <si>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</si>
  <si>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</si>
  <si>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</si>
  <si>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</si>
  <si>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</si>
  <si>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</si>
  <si>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</si>
  <si>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</si>
  <si>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</si>
  <si>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</si>
  <si>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</si>
  <si>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</si>
  <si>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</si>
  <si>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</si>
  <si>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</si>
  <si>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</si>
  <si>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</si>
  <si>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</si>
  <si>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</si>
  <si>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</si>
  <si>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</si>
  <si>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</si>
  <si>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</si>
  <si>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</si>
  <si>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</si>
  <si>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</si>
  <si>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</si>
  <si>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</si>
  <si>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</si>
  <si>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</si>
  <si>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</si>
  <si>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</si>
  <si>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</si>
  <si>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</si>
  <si>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</si>
  <si>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</si>
  <si>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</si>
  <si>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</si>
  <si>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</si>
  <si>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</si>
  <si>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</si>
  <si>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</si>
  <si>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</si>
  <si>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</si>
  <si>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</si>
  <si>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</si>
  <si>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</si>
  <si>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</si>
  <si>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</si>
  <si>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</si>
  <si>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</si>
  <si>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</si>
  <si>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</si>
  <si>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</si>
  <si>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</si>
  <si>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</si>
  <si>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</si>
  <si>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</si>
  <si>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</si>
  <si>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</si>
  <si>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</si>
  <si>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</si>
  <si>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</si>
  <si>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</si>
  <si>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</si>
  <si>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</si>
  <si>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</si>
  <si>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</si>
  <si>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</si>
  <si>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</si>
  <si>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</si>
  <si>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</si>
  <si>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</si>
  <si>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</si>
  <si>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</si>
  <si>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</si>
  <si>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</si>
  <si>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</si>
  <si>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</si>
  <si>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</si>
  <si>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</si>
  <si>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</si>
  <si>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</si>
  <si>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</si>
  <si>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</si>
  <si>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</si>
  <si>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</si>
  <si>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</si>
  <si>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</si>
  <si>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</si>
  <si>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</si>
  <si>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</si>
  <si>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</si>
  <si>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</si>
  <si>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</si>
  <si>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</si>
  <si>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</si>
  <si>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</si>
  <si>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</si>
  <si>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</si>
  <si>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</si>
  <si>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</si>
  <si>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</si>
  <si>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</si>
  <si>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</si>
  <si>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</si>
  <si>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</si>
  <si>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</si>
  <si>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</si>
  <si>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</si>
  <si>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</si>
  <si>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</si>
  <si>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</si>
  <si>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</si>
  <si>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</si>
  <si>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</si>
  <si>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</si>
  <si>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</si>
  <si>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</si>
  <si>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</si>
  <si>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</si>
  <si>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</si>
  <si>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</si>
  <si>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</si>
  <si>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</si>
  <si>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</si>
  <si>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</si>
  <si>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</si>
  <si>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</si>
  <si>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</si>
  <si>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</si>
  <si>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</si>
  <si>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</si>
  <si>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</si>
  <si>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</si>
  <si>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</si>
  <si>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</si>
  <si>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</si>
  <si>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</si>
  <si>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</si>
  <si>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</si>
  <si>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</si>
  <si>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</si>
  <si>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</si>
  <si>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</si>
  <si>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</si>
  <si>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</si>
  <si>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</si>
  <si>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</si>
  <si>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</si>
  <si>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</si>
  <si>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</si>
  <si>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</si>
  <si>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</si>
  <si>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</si>
  <si>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</si>
  <si>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</si>
  <si>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</si>
  <si>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</si>
  <si>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</si>
  <si>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</si>
  <si>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</si>
  <si>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</si>
  <si>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</si>
  <si>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</si>
  <si>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</si>
  <si>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</si>
  <si>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</si>
  <si>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</si>
  <si>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</si>
  <si>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</si>
  <si>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</si>
  <si>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</si>
  <si>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</si>
  <si>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</si>
  <si>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</si>
  <si>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</si>
  <si>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</si>
  <si>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</si>
  <si>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</si>
  <si>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</si>
  <si>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</si>
  <si>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</si>
  <si>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</si>
  <si>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</si>
  <si>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</si>
  <si>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</si>
  <si>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</si>
  <si>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</si>
  <si>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</si>
  <si>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</si>
  <si>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</si>
  <si>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</si>
  <si>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</si>
  <si>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</si>
  <si>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</si>
  <si>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</si>
  <si>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</si>
  <si>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</si>
  <si>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</si>
  <si>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</si>
  <si>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</si>
  <si>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</si>
  <si>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</si>
  <si>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</si>
  <si>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</si>
  <si>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</si>
  <si>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</si>
  <si>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</si>
  <si>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</si>
  <si>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</si>
  <si>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</si>
  <si>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</si>
  <si>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</si>
  <si>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</si>
  <si>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</si>
  <si>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</si>
  <si>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</si>
  <si>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</si>
  <si>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</si>
  <si>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</si>
  <si>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</si>
  <si>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</si>
  <si>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</si>
  <si>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</si>
  <si>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</si>
  <si>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</si>
  <si>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</si>
  <si>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</si>
  <si>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</si>
  <si>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</si>
  <si>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</si>
  <si>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</si>
  <si>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</si>
  <si>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</si>
  <si>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</si>
  <si>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</si>
  <si>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</si>
  <si>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</si>
  <si>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</si>
  <si>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</si>
  <si>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</si>
  <si>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</si>
  <si>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</si>
  <si>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</si>
  <si>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</si>
  <si>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</si>
  <si>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</si>
  <si>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</si>
  <si>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</si>
  <si>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</si>
  <si>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</si>
  <si>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</si>
  <si>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</si>
  <si>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</si>
  <si>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</si>
  <si>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</si>
  <si>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</si>
  <si>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</si>
  <si>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</si>
  <si>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</si>
  <si>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</si>
  <si>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</si>
  <si>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</si>
  <si>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</si>
  <si>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</si>
  <si>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</si>
  <si>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</si>
  <si>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</si>
  <si>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</si>
  <si>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</si>
  <si>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</si>
  <si>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</si>
  <si>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</si>
  <si>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</si>
  <si>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</si>
  <si>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</si>
  <si>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</si>
  <si>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</si>
  <si>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</si>
  <si>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</si>
  <si>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</si>
  <si>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</si>
  <si>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</si>
  <si>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</si>
  <si>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</si>
  <si>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</si>
  <si>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</si>
  <si>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</si>
  <si>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</si>
  <si>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</si>
  <si>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</si>
  <si>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</si>
  <si>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</si>
  <si>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</si>
  <si>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</si>
  <si>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</si>
  <si>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</si>
  <si>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</si>
  <si>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</si>
  <si>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</si>
  <si>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</si>
  <si>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</si>
  <si>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</si>
  <si>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</si>
  <si>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</si>
  <si>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</si>
  <si>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</si>
  <si>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</si>
  <si>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</si>
  <si>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</si>
  <si>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</si>
  <si>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</si>
  <si>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</si>
  <si>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</si>
  <si>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</si>
  <si>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</si>
  <si>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</si>
  <si>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</si>
  <si>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</si>
  <si>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</si>
  <si>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</si>
  <si>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</si>
  <si>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</si>
  <si>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</si>
  <si>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</si>
  <si>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</si>
  <si>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</si>
  <si>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</si>
  <si>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</si>
  <si>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</si>
  <si>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</si>
  <si>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</si>
  <si>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</si>
  <si>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</si>
  <si>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</si>
  <si>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</si>
  <si>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</si>
  <si>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</si>
  <si>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</si>
  <si>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</si>
  <si>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</si>
  <si>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</si>
  <si>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</si>
  <si>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</si>
  <si>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</si>
  <si>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</si>
  <si>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</si>
  <si>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</si>
  <si>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</si>
  <si>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</si>
  <si>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</si>
  <si>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</si>
  <si>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</si>
  <si>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</si>
  <si>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</si>
  <si>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</si>
  <si>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</si>
  <si>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</si>
  <si>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</si>
  <si>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</si>
  <si>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</si>
  <si>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</si>
  <si>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</si>
  <si>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</si>
  <si>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</si>
  <si>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</si>
  <si>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</si>
  <si>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</si>
  <si>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</si>
  <si>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</si>
  <si>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</si>
  <si>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</si>
  <si>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</si>
  <si>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</si>
  <si>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</si>
  <si>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</si>
  <si>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</si>
  <si>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</si>
  <si>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</si>
  <si>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</si>
  <si>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</si>
  <si>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</si>
  <si>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</si>
  <si>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</si>
  <si>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</si>
  <si>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</si>
  <si>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</si>
  <si>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</si>
  <si>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</si>
  <si>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</si>
  <si>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</si>
  <si>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</si>
  <si>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</si>
  <si>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</si>
  <si>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</si>
  <si>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</si>
  <si>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</si>
  <si>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</si>
  <si>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</si>
  <si>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</si>
  <si>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</si>
  <si>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</si>
  <si>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</si>
  <si>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</si>
  <si>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</si>
  <si>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</si>
  <si>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</si>
  <si>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</si>
  <si>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</si>
  <si>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</si>
  <si>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</si>
  <si>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</si>
  <si>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</si>
  <si>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</si>
  <si>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</si>
  <si>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</si>
  <si>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</si>
  <si>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</si>
  <si>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</si>
  <si>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</si>
  <si>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</si>
  <si>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</si>
  <si>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</si>
  <si>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</si>
  <si>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</si>
  <si>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</si>
  <si>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</si>
  <si>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</si>
  <si>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</si>
  <si>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</si>
  <si>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</si>
  <si>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</si>
  <si>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</si>
  <si>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</si>
  <si>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</si>
  <si>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</si>
  <si>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</si>
  <si>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</si>
  <si>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</si>
  <si>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</si>
  <si>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</si>
  <si>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</si>
  <si>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</si>
  <si>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</si>
  <si>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</si>
  <si>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</si>
  <si>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</si>
  <si>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</si>
  <si>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</si>
  <si>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</si>
  <si>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</si>
  <si>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</si>
  <si>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</si>
  <si>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</si>
  <si>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</si>
  <si>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</si>
  <si>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</si>
  <si>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</si>
  <si>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</si>
  <si>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</si>
  <si>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</si>
  <si>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</si>
  <si>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</si>
  <si>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</si>
  <si>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</si>
  <si>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</si>
  <si>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</si>
  <si>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</si>
  <si>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</si>
  <si>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</si>
  <si>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</si>
  <si>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</si>
  <si>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</si>
  <si>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</si>
  <si>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</si>
  <si>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</si>
  <si>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</si>
  <si>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</si>
  <si>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</si>
  <si>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</si>
  <si>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</si>
  <si>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</si>
  <si>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</si>
  <si>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</si>
  <si>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</si>
  <si>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</si>
  <si>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</si>
  <si>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</si>
  <si>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</si>
  <si>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</si>
  <si>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</si>
  <si>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</si>
  <si>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</si>
  <si>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</si>
  <si>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</si>
  <si>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</si>
  <si>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</si>
  <si>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</si>
  <si>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</si>
  <si>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</si>
  <si>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</si>
  <si>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</si>
  <si>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</si>
  <si>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</si>
  <si>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</si>
  <si>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</si>
  <si>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</si>
  <si>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</si>
  <si>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</si>
  <si>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</si>
  <si>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</si>
  <si>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</si>
  <si>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</si>
  <si>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</si>
  <si>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</si>
  <si>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</si>
  <si>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</si>
  <si>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</si>
  <si>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</si>
  <si>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</si>
  <si>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</si>
  <si>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</si>
  <si>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</si>
  <si>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</si>
  <si>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</si>
  <si>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</si>
  <si>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</si>
  <si>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</si>
  <si>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</si>
  <si>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</si>
  <si>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</si>
  <si>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</si>
  <si>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</si>
  <si>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</si>
  <si>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</si>
  <si>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</si>
  <si>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</si>
  <si>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</si>
  <si>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</si>
  <si>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</si>
  <si>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</si>
  <si>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</si>
  <si>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</si>
  <si>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</si>
  <si>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</si>
  <si>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</si>
  <si>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</si>
  <si>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</si>
  <si>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</si>
  <si>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</si>
  <si>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</si>
  <si>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</si>
  <si>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</si>
  <si>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</si>
  <si>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</si>
  <si>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</si>
  <si>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</si>
  <si>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</si>
  <si>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</si>
  <si>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</si>
  <si>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</si>
  <si>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</si>
  <si>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</si>
  <si>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</si>
  <si>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</si>
  <si>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</si>
  <si>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</si>
  <si>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</si>
  <si>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</si>
  <si>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</si>
  <si>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</si>
  <si>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</si>
  <si>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</si>
  <si>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</si>
  <si>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</si>
  <si>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</si>
  <si>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</si>
  <si>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</si>
  <si>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</si>
  <si>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</si>
  <si>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</si>
  <si>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</si>
  <si>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</si>
  <si>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</si>
  <si>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</si>
  <si>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</si>
  <si>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</si>
  <si>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</si>
  <si>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</si>
  <si>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</si>
  <si>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</si>
  <si>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</si>
  <si>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</si>
  <si>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</si>
  <si>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</si>
  <si>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</si>
  <si>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</si>
  <si>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</si>
  <si>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</si>
  <si>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</si>
  <si>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</si>
  <si>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</si>
  <si>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</si>
  <si>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</si>
  <si>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</si>
  <si>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</si>
  <si>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</si>
  <si>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</si>
  <si>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</si>
  <si>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</si>
  <si>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</si>
  <si>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</si>
  <si>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</si>
  <si>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</si>
  <si>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</si>
  <si>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</si>
  <si>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</si>
  <si>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</si>
  <si>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</si>
  <si>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</si>
  <si>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</si>
  <si>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</si>
  <si>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</si>
  <si>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</si>
  <si>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</si>
  <si>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</si>
  <si>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</si>
  <si>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</si>
  <si>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</si>
  <si>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</si>
  <si>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</si>
  <si>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</si>
  <si>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</si>
  <si>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</si>
  <si>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</si>
  <si>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</si>
  <si>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</si>
  <si>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</si>
  <si>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</si>
  <si>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</si>
  <si>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</si>
  <si>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</si>
  <si>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</si>
  <si>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</si>
  <si>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</si>
  <si>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</si>
  <si>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</si>
  <si>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</si>
  <si>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</si>
  <si>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</si>
  <si>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</si>
  <si>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</si>
  <si>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</si>
  <si>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</si>
  <si>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</si>
  <si>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</si>
  <si>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</si>
  <si>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</si>
  <si>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</si>
  <si>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</si>
  <si>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</si>
  <si>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</si>
  <si>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</si>
  <si>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</si>
  <si>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</si>
  <si>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</si>
  <si>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</si>
  <si>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</si>
  <si>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</si>
  <si>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</si>
  <si>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</si>
  <si>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</si>
  <si>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</si>
  <si>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</si>
  <si>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</si>
  <si>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</si>
  <si>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</si>
  <si>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</si>
  <si>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</si>
  <si>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</si>
  <si>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</si>
  <si>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</si>
  <si>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</si>
  <si>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</si>
  <si>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</si>
  <si>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</si>
  <si>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</si>
  <si>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</si>
  <si>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</si>
  <si>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</si>
  <si>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</si>
  <si>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</si>
  <si>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</si>
  <si>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</si>
  <si>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</si>
  <si>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</si>
  <si>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</si>
  <si>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</si>
  <si>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</si>
  <si>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</si>
  <si>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</si>
  <si>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</si>
  <si>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</si>
  <si>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</si>
  <si>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</si>
  <si>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</si>
  <si>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</si>
  <si>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</si>
  <si>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</si>
  <si>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</si>
  <si>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</si>
  <si>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</si>
  <si>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</si>
  <si>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</si>
  <si>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</si>
  <si>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</si>
  <si>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</si>
  <si>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</si>
  <si>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</si>
  <si>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</si>
  <si>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</si>
  <si>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</si>
  <si>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</si>
  <si>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</si>
  <si>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</si>
  <si>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</si>
  <si>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</si>
  <si>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</si>
  <si>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</si>
  <si>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</si>
  <si>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</si>
  <si>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</si>
  <si>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</si>
  <si>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</si>
  <si>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</si>
  <si>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</si>
  <si>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</si>
  <si>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</si>
  <si>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</si>
  <si>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</si>
  <si>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</si>
  <si>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</si>
  <si>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</si>
  <si>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</si>
  <si>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</si>
  <si>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</si>
  <si>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</si>
  <si>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</si>
  <si>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</si>
  <si>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</si>
  <si>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</si>
  <si>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</si>
  <si>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</si>
  <si>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</si>
  <si>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</si>
  <si>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</si>
  <si>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</si>
  <si>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</si>
  <si>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</si>
  <si>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</si>
  <si>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</si>
  <si>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</si>
  <si>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</si>
  <si>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</si>
  <si>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</si>
  <si>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</si>
  <si>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</si>
  <si>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</si>
  <si>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</si>
  <si>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</si>
  <si>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</si>
  <si>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</si>
  <si>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</si>
  <si>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</si>
  <si>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</si>
  <si>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</si>
  <si>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</si>
  <si>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</si>
  <si>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</si>
  <si>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</si>
  <si>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</si>
  <si>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</si>
  <si>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</si>
  <si>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</si>
  <si>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</si>
  <si>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</si>
  <si>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</si>
  <si>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</si>
  <si>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</si>
  <si>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</si>
  <si>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</si>
  <si>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</si>
  <si>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</si>
  <si>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</si>
  <si>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</si>
  <si>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</si>
  <si>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</si>
  <si>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</si>
  <si>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</si>
  <si>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</si>
  <si>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</si>
  <si>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</si>
  <si>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</si>
  <si>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</si>
  <si>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</si>
  <si>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</si>
  <si>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</si>
  <si>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</si>
  <si>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</si>
  <si>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</si>
  <si>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</si>
  <si>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</si>
  <si>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</si>
  <si>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</si>
  <si>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</si>
  <si>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</si>
  <si>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</si>
  <si>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</si>
  <si>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</si>
  <si>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</si>
  <si>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</si>
  <si>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</si>
  <si>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</si>
  <si>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</si>
  <si>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</si>
  <si>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</si>
  <si>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</si>
  <si>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</si>
  <si>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</si>
  <si>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</si>
  <si>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</si>
  <si>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</si>
  <si>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</si>
  <si>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</si>
  <si>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</si>
  <si>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</si>
  <si>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</si>
  <si>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</si>
  <si>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</si>
  <si>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</si>
  <si>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</si>
  <si>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</si>
  <si>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</si>
  <si>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</si>
  <si>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</si>
  <si>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</si>
  <si>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</si>
  <si>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</si>
  <si>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</si>
  <si>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</si>
  <si>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</si>
  <si>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</si>
  <si>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</si>
  <si>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</si>
  <si>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</si>
  <si>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</si>
  <si>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</si>
  <si>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</si>
  <si>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</si>
  <si>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</si>
  <si>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</si>
  <si>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</si>
  <si>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</si>
  <si>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</si>
  <si>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</si>
  <si>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</si>
  <si>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</si>
  <si>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</si>
  <si>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</si>
  <si>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</si>
  <si>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</si>
  <si>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</si>
  <si>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</si>
  <si>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</si>
  <si>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</si>
  <si>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</si>
  <si>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</si>
  <si>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</si>
  <si>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</si>
  <si>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</si>
  <si>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</si>
  <si>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</si>
  <si>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</si>
  <si>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</si>
  <si>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</si>
  <si>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</si>
  <si>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</si>
  <si>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</si>
  <si>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</si>
  <si>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</si>
  <si>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</si>
  <si>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</si>
  <si>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</si>
  <si>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</si>
  <si>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</si>
  <si>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</si>
  <si>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</si>
  <si>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</si>
  <si>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</si>
  <si>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</si>
  <si>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</si>
  <si>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</si>
  <si>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</si>
  <si>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</si>
  <si>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</si>
  <si>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</si>
  <si>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</si>
  <si>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</si>
  <si>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</si>
  <si>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</si>
  <si>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</si>
  <si>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</si>
  <si>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</si>
  <si>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</si>
  <si>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</si>
  <si>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</si>
  <si>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</si>
  <si>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</si>
  <si>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</si>
  <si>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</si>
  <si>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</si>
  <si>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</si>
  <si>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</si>
  <si>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</si>
  <si>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</si>
  <si>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</si>
  <si>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</si>
  <si>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</si>
  <si>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</si>
  <si>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</si>
  <si>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</si>
  <si>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</si>
  <si>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</si>
  <si>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</si>
  <si>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</si>
  <si>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</si>
  <si>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</si>
  <si>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</si>
  <si>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</si>
  <si>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</si>
  <si>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</si>
  <si>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</si>
  <si>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</si>
  <si>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</si>
  <si>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</si>
  <si>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</si>
  <si>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</si>
  <si>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</si>
  <si>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</si>
  <si>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</si>
  <si>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</si>
  <si>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</si>
  <si>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</si>
  <si>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</si>
  <si>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</si>
  <si>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</si>
  <si>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</si>
  <si>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</si>
  <si>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</si>
  <si>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</si>
  <si>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</si>
  <si>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</si>
  <si>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</si>
  <si>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</si>
  <si>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</si>
  <si>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</si>
  <si>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</si>
  <si>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</si>
  <si>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</si>
  <si>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</si>
  <si>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</si>
  <si>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</si>
  <si>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</si>
  <si>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</si>
  <si>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</si>
  <si>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</si>
  <si>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</si>
  <si>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</si>
  <si>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</si>
  <si>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</si>
  <si>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</si>
  <si>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</si>
  <si>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</si>
  <si>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</si>
  <si>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</si>
  <si>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</si>
  <si>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</si>
  <si>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</si>
  <si>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</si>
  <si>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</si>
  <si>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</si>
  <si>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</si>
  <si>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</si>
  <si>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</si>
  <si>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</si>
  <si>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</si>
  <si>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</si>
  <si>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</si>
  <si>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</si>
  <si>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</si>
  <si>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</si>
  <si>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</si>
  <si>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</si>
  <si>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</si>
  <si>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</si>
  <si>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</si>
  <si>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</si>
  <si>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</si>
  <si>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</si>
  <si>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</si>
  <si>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</si>
  <si>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</si>
  <si>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</si>
  <si>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</si>
  <si>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</si>
  <si>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</si>
  <si>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</si>
  <si>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</si>
  <si>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</si>
  <si>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</si>
  <si>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</si>
  <si>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</si>
  <si>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</si>
  <si>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</si>
  <si>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</si>
  <si>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</si>
  <si>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</si>
  <si>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</si>
  <si>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</si>
  <si>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</si>
  <si>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</si>
  <si>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</si>
  <si>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</si>
  <si>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</si>
  <si>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</si>
  <si>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</si>
  <si>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</si>
  <si>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</si>
  <si>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</si>
  <si>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</si>
  <si>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</si>
  <si>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</si>
  <si>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</si>
  <si>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</si>
  <si>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</si>
  <si>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</si>
  <si>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</si>
  <si>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</si>
  <si>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</si>
  <si>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</si>
  <si>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</si>
  <si>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</si>
  <si>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</si>
  <si>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</si>
  <si>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</si>
  <si>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</si>
  <si>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</si>
  <si>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</si>
  <si>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</si>
  <si>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</si>
  <si>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</si>
  <si>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</si>
  <si>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</si>
  <si>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</si>
  <si>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</si>
  <si>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</si>
  <si>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</si>
  <si>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</si>
  <si>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</si>
  <si>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</si>
  <si>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</si>
  <si>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</si>
  <si>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</si>
  <si>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</si>
  <si>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</si>
  <si>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</si>
  <si>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</si>
  <si>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</si>
  <si>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</si>
  <si>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</si>
  <si>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</si>
  <si>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</si>
  <si>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</si>
  <si>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</si>
  <si>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</si>
  <si>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</si>
  <si>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</si>
  <si>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</si>
  <si>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</si>
  <si>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</si>
  <si>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</si>
  <si>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</si>
  <si>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</si>
  <si>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</si>
  <si>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</si>
  <si>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</si>
  <si>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</si>
  <si>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</si>
  <si>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</si>
  <si>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</si>
  <si>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</si>
  <si>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</si>
  <si>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</si>
  <si>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</si>
  <si>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</si>
  <si>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</si>
  <si>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</si>
  <si>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</si>
  <si>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</si>
  <si>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</si>
  <si>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</si>
  <si>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</si>
  <si>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</si>
  <si>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</si>
  <si>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</si>
  <si>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</si>
  <si>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</si>
  <si>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</si>
  <si>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</si>
  <si>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</si>
  <si>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</si>
  <si>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</si>
  <si>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</si>
  <si>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</si>
  <si>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</si>
  <si>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</si>
  <si>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</si>
  <si>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</si>
  <si>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</si>
  <si>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</si>
  <si>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</si>
  <si>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</si>
  <si>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</si>
  <si>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</si>
  <si>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</si>
  <si>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</si>
  <si>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</si>
  <si>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</si>
  <si>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</si>
  <si>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</si>
  <si>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</si>
  <si>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</si>
  <si>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</si>
  <si>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</si>
  <si>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</si>
  <si>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</si>
  <si>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</si>
  <si>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</si>
  <si>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</si>
  <si>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</si>
  <si>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</si>
  <si>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</si>
  <si>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</si>
  <si>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</si>
  <si>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</si>
  <si>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</si>
  <si>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</si>
  <si>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</si>
  <si>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</si>
  <si>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</si>
  <si>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</si>
  <si>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</si>
  <si>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</si>
  <si>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</si>
  <si>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</si>
  <si>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</si>
  <si>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</si>
  <si>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</si>
  <si>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</si>
  <si>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</si>
  <si>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</si>
  <si>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</si>
  <si>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</si>
  <si>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</si>
  <si>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</si>
  <si>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</si>
  <si>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</si>
  <si>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</si>
  <si>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</si>
  <si>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</si>
  <si>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</si>
  <si>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</si>
  <si>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</si>
  <si>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</si>
  <si>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</si>
  <si>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</si>
  <si>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</si>
  <si>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</si>
  <si>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</si>
  <si>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</si>
  <si>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</si>
  <si>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</si>
  <si>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</si>
  <si>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</si>
  <si>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</si>
  <si>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</si>
  <si>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</si>
  <si>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</si>
  <si>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</si>
  <si>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</si>
  <si>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</si>
  <si>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</si>
  <si>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</si>
  <si>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</si>
  <si>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</si>
  <si>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</si>
  <si>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</si>
  <si>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</si>
  <si>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</si>
  <si>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</si>
  <si>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</si>
  <si>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</si>
  <si>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</si>
  <si>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</si>
  <si>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</si>
  <si>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</si>
  <si>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</si>
  <si>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</si>
  <si>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</si>
  <si>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</si>
  <si>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</si>
  <si>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</si>
  <si>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</si>
  <si>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</si>
  <si>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</si>
  <si>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</si>
  <si>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</si>
  <si>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</si>
  <si>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</si>
  <si>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</si>
  <si>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</si>
  <si>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</si>
  <si>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</si>
  <si>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</si>
  <si>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</si>
  <si>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</si>
  <si>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</si>
  <si>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</si>
  <si>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</si>
  <si>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</si>
  <si>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</si>
  <si>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</si>
  <si>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</si>
  <si>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</si>
  <si>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</si>
  <si>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</si>
  <si>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</si>
  <si>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</si>
  <si>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</si>
  <si>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</si>
  <si>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</si>
  <si>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</si>
  <si>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</si>
  <si>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</si>
  <si>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</si>
  <si>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</si>
  <si>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</si>
  <si>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</si>
  <si>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</si>
  <si>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</si>
  <si>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</si>
  <si>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</si>
  <si>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</si>
  <si>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</si>
  <si>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</si>
  <si>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</si>
  <si>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</si>
  <si>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</si>
  <si>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</si>
  <si>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</si>
  <si>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</si>
  <si>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</si>
  <si>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</si>
  <si>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</si>
  <si>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</si>
  <si>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</si>
  <si>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</si>
  <si>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</si>
  <si>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</si>
  <si>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</si>
  <si>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</si>
  <si>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</si>
  <si>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</si>
  <si>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</si>
  <si>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</si>
  <si>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</si>
  <si>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</si>
  <si>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</si>
  <si>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</si>
  <si>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</si>
  <si>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</si>
  <si>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</si>
  <si>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</si>
  <si>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</si>
  <si>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</si>
  <si>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</si>
  <si>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</si>
  <si>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</si>
  <si>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</si>
  <si>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</si>
  <si>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</si>
  <si>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</si>
  <si>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</si>
  <si>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</si>
  <si>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</si>
  <si>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</si>
  <si>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</si>
  <si>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</si>
  <si>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</si>
  <si>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</si>
  <si>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</si>
  <si>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</si>
  <si>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</si>
  <si>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</si>
  <si>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</si>
  <si>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</si>
  <si>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</si>
  <si>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</si>
  <si>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</si>
  <si>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</si>
  <si>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</si>
  <si>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</si>
  <si>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</si>
  <si>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</si>
  <si>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</si>
  <si>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</si>
  <si>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</si>
  <si>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</si>
  <si>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</si>
  <si>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</si>
  <si>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</si>
  <si>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</si>
  <si>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</si>
  <si>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</si>
  <si>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</si>
  <si>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</si>
  <si>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</si>
  <si>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</si>
  <si>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</si>
  <si>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</si>
  <si>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</si>
  <si>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</si>
  <si>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</si>
  <si>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</si>
  <si>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</si>
  <si>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</si>
  <si>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</si>
  <si>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</si>
  <si>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</si>
  <si>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</si>
  <si>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</si>
  <si>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</si>
  <si>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</si>
  <si>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</si>
  <si>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</si>
  <si>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</si>
  <si>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</si>
  <si>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</si>
  <si>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</si>
  <si>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</si>
  <si>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</si>
  <si>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</si>
  <si>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</si>
  <si>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</si>
  <si>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</si>
  <si>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</si>
  <si>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</si>
  <si>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</si>
  <si>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</si>
  <si>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</si>
  <si>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</si>
  <si>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</si>
  <si>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</si>
  <si>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</si>
  <si>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</si>
  <si>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</si>
  <si>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</si>
  <si>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</si>
  <si>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</si>
  <si>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</si>
  <si>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</si>
  <si>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</si>
  <si>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</si>
  <si>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</si>
  <si>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</si>
  <si>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</si>
  <si>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</si>
  <si>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</si>
  <si>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</si>
  <si>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</si>
  <si>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</si>
  <si>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</si>
  <si>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</si>
  <si>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</si>
  <si>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</si>
  <si>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</si>
  <si>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</si>
  <si>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</si>
  <si>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</si>
  <si>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</si>
  <si>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</si>
  <si>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</si>
  <si>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</si>
  <si>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</si>
  <si>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</si>
  <si>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</si>
  <si>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</si>
  <si>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</si>
  <si>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</si>
  <si>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</si>
  <si>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</si>
  <si>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</si>
  <si>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</si>
  <si>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</si>
  <si>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</si>
  <si>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</si>
  <si>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</si>
  <si>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</si>
  <si>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</si>
  <si>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</si>
  <si>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</si>
  <si>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</si>
  <si>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</si>
  <si>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</si>
  <si>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</si>
  <si>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</si>
  <si>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</si>
  <si>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</si>
  <si>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</si>
  <si>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</si>
  <si>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</si>
  <si>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</si>
  <si>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</si>
  <si>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</si>
  <si>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</si>
  <si>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</si>
  <si>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</si>
  <si>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</si>
  <si>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</si>
  <si>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</si>
  <si>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</si>
  <si>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</si>
  <si>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</si>
  <si>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</si>
  <si>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</si>
  <si>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</si>
  <si>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</si>
  <si>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</si>
  <si>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</si>
  <si>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</si>
  <si>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</si>
  <si>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</si>
  <si>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</si>
  <si>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</si>
  <si>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</si>
  <si>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</si>
  <si>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</si>
  <si>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</si>
  <si>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</si>
  <si>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</si>
  <si>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</si>
  <si>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</si>
  <si>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</si>
  <si>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</si>
  <si>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</si>
  <si>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</si>
  <si>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</si>
  <si>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</si>
  <si>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</si>
  <si>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</si>
  <si>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</si>
  <si>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</si>
  <si>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</si>
  <si>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</si>
  <si>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</si>
  <si>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</si>
  <si>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</si>
  <si>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</si>
  <si>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</si>
  <si>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</si>
  <si>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</si>
  <si>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</si>
  <si>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</si>
  <si>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</si>
  <si>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</si>
  <si>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</si>
  <si>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</si>
  <si>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</si>
  <si>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</si>
  <si>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</si>
  <si>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</si>
  <si>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</si>
  <si>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</si>
  <si>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</si>
  <si>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</si>
  <si>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</si>
  <si>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</si>
  <si>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</si>
  <si>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</si>
  <si>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</si>
  <si>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</si>
  <si>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</si>
  <si>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</si>
  <si>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</si>
  <si>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</si>
  <si>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</si>
  <si>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</si>
  <si>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</si>
  <si>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</si>
  <si>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</si>
  <si>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</si>
  <si>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</si>
  <si>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</si>
  <si>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</si>
  <si>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</si>
  <si>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</si>
  <si>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</si>
  <si>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</si>
  <si>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</si>
  <si>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</si>
  <si>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</si>
  <si>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</si>
  <si>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</si>
  <si>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</si>
  <si>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</si>
  <si>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</si>
  <si>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</si>
  <si>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</si>
  <si>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</si>
  <si>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</si>
  <si>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</si>
  <si>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</si>
  <si>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</si>
  <si>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</si>
  <si>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</si>
  <si>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</si>
  <si>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</si>
  <si>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</si>
  <si>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</si>
  <si>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</si>
  <si>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</si>
  <si>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</si>
  <si>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</si>
  <si>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</si>
  <si>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</si>
  <si>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</si>
  <si>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</si>
  <si>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</si>
  <si>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</si>
  <si>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</si>
  <si>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</si>
  <si>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</si>
  <si>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</si>
  <si>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</si>
  <si>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</si>
  <si>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</si>
  <si>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</si>
  <si>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</si>
  <si>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</si>
  <si>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</si>
  <si>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</si>
  <si>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</si>
  <si>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</si>
  <si>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</si>
  <si>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</si>
  <si>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</si>
  <si>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</si>
  <si>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</si>
  <si>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</si>
  <si>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</si>
  <si>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</si>
  <si>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</si>
  <si>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</si>
  <si>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</si>
  <si>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</si>
  <si>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</si>
  <si>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</si>
  <si>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</si>
  <si>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</si>
  <si>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</si>
  <si>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</si>
  <si>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</si>
  <si>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</si>
  <si>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</si>
  <si>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</si>
  <si>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</si>
  <si>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</si>
  <si>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</si>
  <si>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</si>
  <si>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</si>
  <si>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</si>
  <si>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</si>
  <si>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</si>
  <si>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</si>
  <si>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</si>
  <si>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</si>
  <si>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</si>
  <si>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</si>
  <si>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</si>
  <si>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</si>
  <si>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</si>
  <si>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</si>
  <si>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</si>
  <si>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</si>
  <si>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</si>
  <si>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</si>
  <si>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</si>
  <si>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</si>
  <si>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</si>
  <si>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</si>
  <si>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</si>
  <si>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</si>
  <si>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</si>
  <si>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</si>
  <si>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</si>
  <si>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</si>
  <si>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</si>
  <si>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</si>
  <si>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</si>
  <si>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</si>
  <si>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</si>
  <si>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</si>
  <si>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</si>
  <si>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</si>
  <si>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</si>
  <si>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</si>
  <si>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</si>
  <si>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</si>
  <si>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</si>
  <si>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</si>
  <si>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</si>
  <si>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</si>
  <si>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</si>
  <si>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</si>
  <si>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</si>
  <si>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</si>
  <si>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</si>
  <si>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</si>
  <si>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</si>
  <si>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</si>
  <si>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</si>
  <si>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</si>
  <si>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</si>
  <si>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</si>
  <si>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</si>
  <si>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</si>
  <si>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</si>
  <si>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</si>
  <si>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</si>
  <si>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</si>
  <si>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</si>
  <si>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</si>
  <si>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</si>
  <si>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</si>
  <si>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</si>
  <si>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</si>
  <si>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</si>
  <si>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</si>
  <si>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</si>
  <si>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</si>
  <si>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</si>
  <si>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</si>
  <si>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</si>
  <si>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</si>
  <si>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</si>
  <si>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</si>
  <si>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</si>
  <si>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</si>
  <si>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</si>
  <si>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</si>
  <si>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</si>
  <si>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</si>
  <si>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</si>
  <si>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</si>
  <si>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</si>
  <si>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</si>
  <si>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</si>
  <si>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</si>
  <si>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</si>
  <si>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</si>
  <si>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</si>
  <si>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</si>
  <si>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</si>
  <si>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</si>
  <si>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</si>
  <si>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</si>
  <si>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</si>
  <si>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</si>
  <si>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</si>
  <si>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</si>
  <si>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</si>
  <si>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</si>
  <si>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</si>
  <si>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</si>
  <si>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</si>
  <si>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</si>
  <si>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</si>
  <si>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</si>
  <si>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</si>
  <si>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</si>
  <si>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</si>
  <si>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</si>
  <si>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</si>
  <si>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</si>
  <si>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</si>
  <si>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</si>
  <si>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</si>
  <si>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</si>
  <si>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</si>
  <si>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</si>
  <si>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</si>
  <si>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</si>
  <si>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</si>
  <si>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</si>
  <si>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</si>
  <si>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</si>
  <si>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</si>
  <si>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</si>
  <si>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</si>
  <si>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</si>
  <si>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</si>
  <si>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</si>
  <si>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</si>
  <si>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</si>
  <si>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</si>
  <si>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</si>
  <si>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</si>
  <si>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</si>
  <si>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</si>
  <si>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</si>
  <si>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</si>
  <si>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</si>
  <si>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</si>
  <si>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</si>
  <si>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</si>
  <si>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</si>
  <si>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</si>
  <si>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</si>
  <si>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</si>
  <si>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</si>
  <si>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</si>
  <si>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</si>
  <si>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</si>
  <si>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</si>
  <si>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</si>
  <si>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</si>
  <si>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</si>
  <si>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</si>
  <si>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</si>
  <si>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</si>
  <si>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</si>
  <si>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</si>
  <si>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</si>
  <si>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</si>
  <si>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</si>
  <si>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</si>
  <si>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</si>
  <si>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</si>
  <si>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</si>
  <si>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</si>
  <si>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</si>
  <si>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</si>
  <si>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</si>
  <si>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</si>
  <si>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</si>
  <si>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</si>
  <si>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</si>
  <si>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</si>
  <si>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</si>
  <si>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</si>
  <si>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</si>
  <si>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</si>
  <si>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</si>
  <si>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</si>
  <si>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</si>
  <si>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</si>
  <si>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</si>
  <si>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</si>
  <si>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</si>
  <si>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</si>
  <si>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</si>
  <si>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</si>
  <si>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</si>
  <si>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</si>
  <si>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</si>
  <si>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</si>
  <si>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</si>
  <si>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</si>
  <si>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</si>
  <si>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</si>
  <si>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</si>
  <si>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</si>
  <si>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</si>
  <si>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</si>
  <si>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</si>
  <si>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</si>
  <si>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</si>
  <si>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</si>
  <si>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</si>
  <si>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</si>
  <si>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</si>
  <si>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</si>
  <si>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</si>
  <si>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</si>
  <si>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</si>
  <si>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</si>
  <si>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</si>
  <si>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</si>
  <si>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</si>
  <si>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</si>
  <si>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</si>
  <si>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</si>
  <si>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</si>
  <si>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</si>
  <si>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</si>
  <si>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</si>
  <si>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</si>
  <si>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</si>
  <si>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</si>
  <si>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</si>
  <si>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</si>
  <si>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</si>
  <si>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</si>
  <si>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</si>
  <si>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</si>
  <si>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</si>
  <si>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</si>
  <si>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</si>
  <si>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</si>
  <si>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</si>
  <si>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</si>
  <si>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</si>
  <si>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</si>
  <si>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</si>
  <si>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</si>
  <si>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</si>
  <si>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</si>
  <si>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</si>
  <si>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</si>
  <si>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</si>
  <si>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</si>
  <si>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</si>
  <si>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</si>
  <si>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</si>
  <si>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</si>
  <si>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</si>
  <si>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</si>
  <si>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</si>
  <si>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</si>
  <si>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</si>
  <si>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</si>
  <si>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</si>
  <si>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</si>
  <si>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</si>
  <si>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</si>
  <si>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</si>
  <si>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</si>
  <si>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</si>
  <si>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</si>
  <si>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</si>
  <si>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</si>
  <si>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</si>
  <si>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</si>
  <si>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</si>
  <si>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</si>
  <si>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</si>
  <si>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</si>
  <si>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</si>
  <si>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</si>
  <si>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</si>
  <si>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</si>
  <si>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</si>
  <si>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</si>
  <si>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</si>
  <si>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</si>
  <si>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</si>
  <si>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</si>
  <si>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</si>
  <si>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</si>
  <si>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</si>
  <si>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</si>
  <si>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</si>
  <si>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</si>
  <si>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</si>
  <si>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</si>
  <si>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</si>
  <si>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</si>
  <si>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</si>
  <si>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</si>
  <si>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</si>
  <si>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</si>
  <si>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</si>
  <si>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</si>
  <si>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</si>
  <si>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</si>
  <si>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</si>
  <si>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</si>
  <si>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</si>
  <si>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</si>
  <si>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</si>
  <si>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</si>
  <si>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</si>
  <si>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</si>
  <si>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</si>
  <si>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</si>
  <si>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</si>
  <si>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</si>
  <si>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</si>
  <si>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</si>
  <si>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</si>
  <si>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</si>
  <si>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</si>
  <si>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</si>
  <si>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</si>
  <si>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</si>
  <si>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</si>
  <si>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</si>
  <si>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</si>
  <si>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</si>
  <si>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</si>
  <si>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</si>
  <si>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</si>
  <si>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</si>
  <si>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</si>
  <si>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</si>
  <si>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</si>
  <si>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</si>
  <si>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</si>
  <si>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</si>
  <si>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</si>
  <si>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</si>
  <si>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</si>
  <si>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</si>
  <si>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</si>
  <si>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</si>
  <si>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</si>
  <si>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</si>
  <si>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</si>
  <si>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</si>
  <si>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</si>
  <si>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</si>
  <si>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</si>
  <si>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</si>
  <si>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</si>
  <si>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</si>
  <si>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</si>
  <si>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</si>
  <si>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</si>
  <si>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</si>
  <si>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</si>
  <si>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</si>
  <si>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</si>
  <si>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</si>
  <si>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</si>
  <si>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</si>
  <si>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</si>
  <si>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</si>
  <si>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</si>
  <si>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</si>
  <si>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</si>
  <si>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</si>
  <si>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</si>
  <si>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</si>
  <si>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</si>
  <si>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</si>
  <si>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</si>
  <si>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</si>
  <si>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</si>
  <si>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</si>
  <si>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</si>
  <si>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</si>
  <si>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</si>
  <si>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</si>
  <si>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</si>
  <si>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</si>
  <si>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</si>
  <si>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</si>
  <si>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</si>
  <si>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</si>
  <si>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</si>
  <si>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</si>
  <si>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</si>
  <si>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</si>
  <si>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</si>
  <si>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</si>
  <si>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</si>
  <si>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</si>
  <si>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</si>
  <si>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</si>
  <si>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</si>
  <si>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</si>
  <si>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</si>
  <si>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</si>
  <si>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</si>
  <si>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</si>
  <si>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</si>
  <si>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</si>
  <si>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</si>
  <si>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</si>
  <si>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</si>
  <si>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</si>
  <si>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</si>
  <si>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</si>
  <si>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</si>
  <si>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</si>
  <si>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</si>
  <si>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</si>
  <si>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</si>
  <si>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</si>
  <si>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</si>
  <si>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</si>
  <si>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</si>
  <si>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</si>
  <si>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</si>
  <si>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</si>
  <si>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</si>
  <si>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</si>
  <si>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</si>
  <si>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</si>
  <si>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</si>
  <si>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</si>
  <si>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</si>
  <si>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</si>
  <si>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</si>
  <si>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</si>
  <si>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</si>
  <si>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</si>
  <si>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</si>
  <si>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</si>
  <si>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</si>
  <si>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</si>
  <si>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</si>
  <si>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</si>
  <si>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</si>
  <si>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</si>
  <si>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</si>
  <si>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</si>
  <si>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</si>
  <si>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</si>
  <si>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</si>
  <si>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</si>
  <si>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</si>
  <si>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</si>
  <si>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</si>
  <si>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</si>
  <si>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</si>
  <si>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</si>
  <si>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</si>
  <si>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</si>
  <si>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</si>
  <si>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</si>
  <si>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</si>
  <si>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</si>
  <si>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</si>
  <si>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</si>
  <si>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</si>
  <si>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</si>
  <si>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</si>
  <si>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</si>
  <si>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</si>
  <si>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</si>
  <si>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</si>
  <si>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</si>
  <si>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</si>
  <si>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</si>
  <si>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</si>
  <si>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</si>
  <si>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</si>
  <si>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</si>
  <si>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</si>
  <si>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</si>
  <si>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</si>
  <si>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</si>
  <si>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</si>
  <si>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</si>
  <si>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</si>
  <si>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</si>
  <si>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</si>
  <si>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</si>
  <si>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</si>
  <si>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</si>
  <si>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</si>
  <si>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</si>
  <si>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</si>
  <si>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</si>
  <si>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</si>
  <si>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</si>
  <si>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</si>
  <si>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</si>
  <si>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</si>
  <si>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</si>
  <si>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</si>
  <si>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</si>
  <si>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</si>
  <si>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</si>
  <si>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</si>
  <si>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</si>
  <si>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</si>
  <si>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</si>
  <si>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</si>
  <si>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</si>
  <si>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</si>
  <si>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</si>
  <si>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</si>
  <si>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</si>
  <si>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</si>
  <si>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</si>
  <si>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</si>
  <si>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</si>
  <si>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</si>
  <si>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</si>
  <si>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</si>
  <si>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</si>
  <si>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</si>
  <si>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</si>
  <si>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</si>
  <si>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</si>
  <si>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</si>
  <si>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</si>
  <si>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</si>
  <si>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</si>
  <si>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</si>
  <si>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</si>
  <si>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</si>
  <si>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</si>
  <si>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</si>
  <si>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</si>
  <si>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</si>
  <si>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</si>
  <si>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</si>
  <si>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</si>
  <si>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</si>
  <si>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</si>
  <si>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</si>
  <si>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</si>
  <si>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</si>
  <si>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</si>
  <si>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</si>
  <si>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</si>
  <si>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</si>
  <si>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</si>
  <si>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</si>
  <si>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</si>
  <si>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</si>
  <si>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</si>
  <si>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</si>
  <si>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</si>
  <si>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</si>
  <si>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</si>
  <si>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</si>
  <si>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</si>
  <si>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</si>
  <si>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</si>
  <si>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</si>
  <si>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</si>
  <si>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</si>
  <si>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</si>
  <si>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</si>
  <si>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</si>
  <si>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</si>
  <si>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</si>
  <si>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</si>
  <si>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</si>
  <si>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</si>
  <si>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</si>
  <si>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</si>
  <si>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</si>
  <si>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</si>
  <si>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</si>
  <si>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</si>
  <si>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</si>
  <si>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</si>
  <si>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</si>
  <si>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</si>
  <si>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</si>
  <si>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</si>
  <si>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</si>
  <si>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</si>
  <si>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</si>
  <si>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</si>
  <si>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</si>
  <si>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</si>
  <si>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</si>
  <si>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</si>
  <si>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</si>
  <si>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</si>
  <si>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</si>
  <si>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</si>
  <si>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</si>
  <si>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</si>
  <si>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</si>
  <si>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</si>
  <si>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</si>
  <si>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</si>
  <si>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</si>
  <si>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</si>
  <si>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</si>
  <si>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</si>
  <si>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</si>
  <si>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</si>
  <si>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</si>
  <si>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</si>
  <si>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</si>
  <si>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</si>
  <si>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</si>
  <si>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</si>
  <si>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</si>
  <si>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</si>
  <si>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</si>
  <si>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</si>
  <si>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</si>
  <si>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</si>
  <si>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</si>
  <si>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</si>
  <si>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</si>
  <si>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</si>
  <si>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</si>
  <si>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</si>
  <si>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</si>
  <si>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</si>
  <si>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</si>
  <si>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</si>
  <si>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</si>
  <si>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</si>
  <si>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</si>
  <si>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</si>
  <si>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</si>
  <si>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</si>
  <si>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</si>
  <si>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</si>
  <si>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</si>
  <si>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</si>
  <si>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</si>
  <si>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</si>
  <si>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</si>
  <si>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</si>
  <si>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</si>
  <si>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</si>
  <si>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</si>
  <si>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</si>
  <si>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</si>
  <si>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</si>
  <si>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</si>
  <si>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</si>
  <si>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</si>
  <si>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</si>
  <si>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</si>
  <si>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</si>
  <si>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</si>
  <si>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</si>
  <si>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</si>
  <si>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</si>
  <si>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</si>
  <si>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</si>
  <si>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</si>
  <si>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</si>
  <si>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</si>
  <si>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</si>
  <si>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</si>
  <si>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</si>
  <si>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</si>
  <si>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</si>
  <si>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</si>
  <si>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</si>
  <si>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</si>
  <si>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</si>
  <si>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</si>
  <si>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</si>
  <si>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</si>
  <si>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</si>
  <si>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</si>
  <si>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</si>
  <si>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</si>
  <si>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</si>
  <si>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</si>
  <si>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</si>
  <si>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</si>
  <si>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</si>
  <si>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</si>
  <si>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</si>
  <si>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</si>
  <si>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</si>
  <si>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</si>
  <si>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</si>
  <si>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</si>
  <si>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</si>
  <si>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</si>
  <si>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</si>
  <si>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</si>
  <si>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</si>
  <si>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</si>
  <si>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</si>
  <si>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</si>
  <si>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</si>
  <si>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</si>
  <si>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</si>
  <si>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</si>
  <si>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</si>
  <si>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</si>
  <si>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</si>
  <si>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</si>
  <si>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</si>
  <si>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</si>
  <si>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</si>
  <si>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</si>
  <si>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</si>
  <si>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</si>
  <si>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</si>
  <si>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</si>
  <si>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</si>
  <si>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</si>
  <si>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</si>
  <si>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</si>
  <si>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</si>
  <si>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</si>
  <si>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</si>
  <si>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</si>
  <si>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</si>
  <si>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</si>
  <si>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</si>
  <si>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</si>
  <si>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</si>
  <si>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</si>
  <si>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</si>
  <si>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</si>
  <si>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</si>
  <si>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</si>
  <si>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</si>
  <si>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</si>
  <si>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</si>
  <si>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</si>
  <si>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</si>
  <si>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</si>
  <si>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</si>
  <si>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</si>
  <si>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</si>
  <si>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</si>
  <si>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</si>
  <si>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</si>
  <si>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</si>
  <si>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</si>
  <si>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</si>
  <si>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</si>
  <si>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</si>
  <si>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</si>
  <si>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</si>
  <si>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</si>
  <si>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</si>
  <si>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</si>
  <si>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</si>
  <si>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</si>
  <si>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</si>
  <si>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</si>
  <si>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</si>
  <si>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</si>
  <si>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</si>
  <si>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</si>
  <si>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</si>
  <si>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</si>
  <si>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</si>
  <si>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</si>
  <si>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</si>
  <si>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</si>
  <si>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</si>
  <si>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</si>
  <si>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</si>
  <si>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</si>
  <si>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</si>
  <si>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</si>
  <si>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</si>
  <si>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</si>
  <si>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</si>
  <si>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</si>
  <si>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</si>
  <si>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</si>
  <si>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</si>
  <si>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</si>
  <si>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</si>
  <si>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</si>
  <si>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</si>
  <si>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</si>
  <si>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</si>
  <si>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</si>
  <si>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</si>
  <si>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</si>
  <si>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</si>
  <si>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</si>
  <si>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</si>
  <si>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</si>
  <si>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</si>
  <si>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</si>
  <si>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</si>
  <si>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</si>
  <si>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</si>
  <si>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</si>
  <si>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</si>
  <si>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</si>
  <si>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</si>
  <si>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</si>
  <si>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</si>
  <si>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</si>
  <si>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</si>
  <si>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</si>
  <si>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</si>
  <si>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</si>
  <si>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</si>
  <si>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</si>
  <si>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</si>
  <si>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</si>
  <si>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</si>
  <si>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</si>
  <si>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</si>
  <si>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</si>
  <si>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</si>
  <si>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</si>
  <si>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</si>
  <si>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</si>
  <si>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</si>
  <si>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</si>
  <si>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</si>
  <si>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</si>
  <si>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</si>
  <si>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</si>
  <si>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</si>
  <si>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</si>
  <si>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</si>
  <si>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</si>
  <si>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</si>
  <si>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</si>
  <si>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</si>
  <si>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</si>
  <si>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</si>
  <si>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</si>
  <si>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</si>
  <si>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</si>
  <si>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</si>
  <si>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</si>
  <si>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</si>
  <si>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</si>
  <si>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</si>
  <si>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</si>
  <si>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</si>
  <si>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</si>
  <si>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</si>
  <si>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</si>
  <si>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</si>
  <si>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</si>
  <si>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</si>
  <si>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</si>
  <si>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</si>
  <si>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</si>
  <si>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</si>
  <si>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</si>
  <si>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</si>
  <si>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</si>
  <si>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</si>
  <si>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</si>
  <si>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</si>
  <si>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</si>
  <si>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</si>
  <si>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</si>
  <si>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</si>
  <si>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</si>
  <si>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</si>
  <si>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</si>
  <si>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</si>
  <si>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</si>
  <si>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</si>
  <si>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</si>
  <si>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</si>
  <si>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</si>
  <si>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</si>
  <si>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</si>
  <si>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</si>
  <si>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</si>
  <si>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</si>
  <si>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</si>
  <si>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</si>
  <si>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</si>
  <si>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</si>
  <si>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</si>
  <si>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</si>
  <si>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</si>
  <si>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</si>
  <si>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</si>
  <si>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</si>
  <si>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</si>
  <si>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</si>
  <si>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</si>
  <si>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</si>
  <si>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</si>
  <si>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</si>
  <si>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</si>
  <si>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</si>
  <si>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</si>
  <si>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</si>
  <si>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</si>
  <si>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</si>
  <si>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</si>
  <si>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</si>
  <si>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</si>
  <si>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</si>
  <si>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</si>
  <si>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</si>
  <si>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</si>
  <si>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</si>
  <si>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</si>
  <si>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</si>
  <si>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</si>
  <si>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</si>
  <si>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</si>
  <si>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</si>
  <si>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</si>
  <si>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</si>
  <si>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</si>
  <si>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</si>
  <si>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</si>
  <si>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</si>
  <si>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</si>
  <si>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</si>
  <si>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</si>
  <si>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</si>
  <si>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</si>
  <si>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</si>
  <si>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</si>
  <si>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</si>
  <si>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</si>
  <si>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</si>
  <si>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</si>
  <si>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</si>
  <si>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</si>
  <si>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</si>
  <si>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</si>
  <si>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</si>
  <si>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</si>
  <si>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</si>
  <si>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</si>
  <si>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</si>
  <si>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</si>
  <si>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</si>
  <si>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</si>
  <si>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</si>
  <si>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</si>
  <si>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</si>
  <si>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</si>
  <si>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</si>
  <si>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</si>
  <si>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</si>
  <si>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</si>
  <si>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</si>
  <si>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</si>
  <si>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</si>
  <si>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</si>
  <si>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</si>
  <si>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</si>
  <si>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</si>
  <si>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</si>
  <si>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</si>
  <si>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</si>
  <si>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</si>
  <si>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</si>
  <si>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</si>
  <si>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</si>
  <si>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</si>
  <si>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</si>
  <si>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</si>
  <si>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</si>
  <si>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</si>
  <si>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</si>
  <si>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</si>
  <si>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</si>
  <si>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</si>
  <si>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</si>
  <si>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</si>
  <si>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</si>
  <si>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</si>
  <si>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</si>
  <si>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</si>
  <si>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</si>
  <si>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</si>
  <si>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</si>
  <si>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</si>
  <si>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</si>
  <si>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</si>
  <si>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</si>
  <si>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</si>
  <si>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</si>
  <si>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</si>
  <si>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</si>
  <si>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</si>
  <si>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</si>
  <si>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</si>
  <si>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</si>
  <si>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</si>
  <si>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</si>
  <si>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</si>
  <si>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</si>
  <si>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</si>
  <si>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</si>
  <si>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</si>
  <si>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</si>
  <si>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</si>
  <si>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</si>
  <si>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</si>
  <si>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</si>
  <si>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</si>
  <si>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</si>
  <si>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</si>
  <si>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</si>
  <si>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</si>
  <si>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</si>
  <si>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</si>
  <si>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</si>
  <si>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</si>
  <si>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</si>
  <si>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</si>
  <si>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</si>
  <si>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</si>
  <si>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</si>
  <si>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</si>
  <si>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</si>
  <si>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</si>
  <si>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</si>
  <si>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</si>
  <si>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</si>
  <si>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</si>
  <si>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</si>
  <si>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</si>
  <si>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</si>
  <si>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</si>
  <si>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</si>
  <si>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</si>
  <si>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</si>
  <si>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</si>
  <si>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</si>
  <si>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</si>
  <si>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</si>
  <si>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</si>
  <si>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</si>
  <si>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</si>
  <si>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</si>
  <si>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</si>
  <si>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</si>
  <si>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</si>
  <si>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</si>
  <si>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</si>
  <si>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</si>
  <si>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</si>
  <si>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</si>
  <si>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</si>
  <si>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</si>
  <si>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</si>
  <si>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</si>
  <si>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</si>
  <si>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</si>
  <si>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</si>
  <si>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</si>
  <si>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</si>
  <si>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</si>
  <si>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</si>
  <si>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</si>
  <si>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</si>
  <si>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</si>
  <si>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</si>
  <si>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</si>
  <si>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</si>
  <si>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</si>
  <si>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</si>
  <si>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</si>
  <si>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</si>
  <si>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</si>
  <si>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</si>
  <si>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</si>
  <si>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</si>
  <si>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</si>
  <si>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</si>
  <si>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</si>
  <si>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</si>
  <si>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</si>
  <si>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</si>
  <si>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</si>
  <si>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</si>
  <si>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</si>
  <si>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</si>
  <si>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</si>
  <si>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</si>
  <si>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</si>
  <si>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</si>
  <si>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</si>
  <si>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</si>
  <si>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</si>
  <si>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</si>
  <si>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</si>
  <si>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</si>
  <si>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</si>
  <si>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</si>
  <si>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</si>
  <si>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</si>
  <si>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</si>
  <si>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</si>
  <si>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</si>
  <si>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</si>
  <si>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</si>
  <si>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</si>
  <si>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</si>
  <si>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</si>
  <si>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</si>
  <si>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</si>
  <si>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</si>
  <si>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</si>
  <si>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</si>
  <si>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</si>
  <si>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</si>
  <si>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</si>
  <si>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</si>
  <si>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</si>
  <si>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</si>
  <si>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</si>
  <si>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</si>
  <si>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</si>
  <si>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</si>
  <si>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</si>
  <si>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</si>
  <si>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</si>
  <si>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</si>
  <si>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</si>
  <si>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</si>
  <si>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</si>
  <si>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</si>
  <si>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</si>
  <si>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</si>
  <si>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</si>
  <si>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</si>
  <si>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</si>
  <si>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</si>
  <si>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</si>
  <si>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</si>
  <si>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</si>
  <si>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</si>
  <si>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</si>
  <si>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</si>
  <si>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</si>
  <si>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</si>
  <si>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</si>
  <si>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</si>
  <si>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</si>
  <si>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</si>
  <si>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</si>
  <si>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</si>
  <si>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</si>
  <si>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</si>
  <si>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</si>
  <si>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</si>
  <si>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</si>
  <si>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</si>
  <si>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</si>
  <si>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</si>
  <si>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</si>
  <si>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</si>
  <si>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</si>
  <si>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</si>
  <si>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</si>
  <si>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</si>
  <si>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</si>
  <si>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</si>
  <si>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</si>
  <si>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</si>
  <si>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</si>
  <si>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</si>
  <si>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</si>
  <si>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</si>
  <si>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</si>
  <si>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</si>
  <si>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</si>
  <si>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</si>
  <si>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</si>
  <si>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</si>
  <si>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</si>
  <si>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</si>
  <si>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</si>
  <si>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</si>
  <si>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</si>
  <si>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</si>
  <si>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</si>
  <si>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</si>
  <si>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</si>
  <si>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</si>
  <si>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</si>
  <si>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</si>
  <si>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</si>
  <si>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</si>
  <si>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</si>
  <si>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</si>
  <si>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</si>
  <si>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</si>
  <si>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</si>
  <si>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</si>
  <si>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</si>
  <si>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</si>
  <si>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</si>
  <si>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</si>
  <si>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</si>
  <si>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</si>
  <si>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</si>
  <si>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</si>
  <si>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</si>
  <si>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</si>
  <si>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</si>
  <si>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</si>
  <si>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</si>
  <si>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</si>
  <si>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</si>
  <si>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</si>
  <si>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</si>
  <si>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</si>
  <si>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</si>
  <si>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</si>
  <si>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</si>
  <si>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</si>
  <si>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</si>
  <si>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</si>
  <si>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</si>
  <si>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</si>
  <si>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</si>
  <si>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</si>
  <si>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</si>
  <si>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</si>
  <si>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</si>
  <si>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</si>
  <si>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</si>
  <si>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</si>
  <si>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</si>
  <si>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</si>
  <si>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</si>
  <si>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</si>
  <si>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</si>
  <si>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</si>
  <si>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</si>
  <si>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</si>
  <si>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</si>
  <si>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</si>
  <si>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</si>
  <si>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</si>
  <si>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</si>
  <si>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</si>
  <si>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</si>
  <si>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</si>
  <si>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</si>
  <si>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</si>
  <si>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</si>
  <si>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</si>
  <si>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</si>
  <si>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</si>
  <si>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</si>
  <si>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</si>
  <si>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</si>
  <si>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</si>
  <si>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</si>
  <si>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</si>
  <si>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</si>
  <si>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</si>
  <si>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</si>
  <si>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</si>
  <si>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</si>
  <si>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</si>
  <si>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</si>
  <si>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</si>
  <si>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</si>
  <si>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</si>
  <si>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</si>
  <si>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</si>
  <si>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</si>
  <si>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</si>
  <si>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</si>
  <si>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</si>
  <si>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</si>
  <si>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</si>
  <si>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</si>
  <si>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</si>
  <si>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</si>
  <si>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</si>
  <si>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</si>
  <si>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</si>
  <si>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</si>
  <si>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</si>
  <si>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</si>
  <si>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</si>
  <si>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</si>
  <si>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</si>
  <si>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</si>
  <si>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</si>
  <si>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</si>
  <si>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</si>
  <si>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</si>
  <si>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</si>
  <si>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</si>
  <si>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</si>
  <si>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</si>
  <si>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</si>
  <si>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</si>
  <si>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</si>
  <si>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</si>
  <si>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</si>
  <si>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</si>
  <si>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</si>
  <si>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</si>
  <si>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</si>
  <si>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</si>
  <si>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</si>
  <si>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</si>
  <si>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</si>
  <si>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</si>
  <si>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</si>
  <si>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</si>
  <si>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</si>
  <si>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</si>
  <si>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</si>
  <si>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</si>
  <si>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</si>
  <si>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</si>
  <si>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</si>
  <si>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</si>
  <si>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</si>
  <si>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</si>
  <si>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</si>
  <si>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</si>
  <si>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</si>
  <si>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</si>
  <si>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</si>
  <si>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</si>
  <si>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</si>
  <si>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</si>
  <si>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</si>
  <si>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</si>
  <si>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</si>
  <si>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</si>
  <si>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</si>
  <si>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</si>
  <si>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</si>
  <si>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</si>
  <si>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</si>
  <si>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</si>
  <si>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</si>
  <si>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</si>
  <si>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</si>
  <si>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</si>
  <si>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</si>
  <si>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</si>
  <si>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</si>
  <si>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</si>
  <si>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</si>
  <si>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</si>
  <si>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</si>
  <si>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</si>
  <si>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</si>
  <si>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</si>
  <si>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</si>
  <si>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</si>
  <si>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</si>
  <si>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</si>
  <si>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</si>
  <si>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</si>
  <si>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</si>
  <si>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</si>
  <si>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</si>
  <si>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</si>
  <si>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</si>
  <si>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</si>
  <si>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</si>
  <si>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</si>
  <si>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</si>
  <si>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</si>
  <si>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</si>
  <si>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</si>
  <si>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</si>
  <si>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</si>
  <si>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</si>
  <si>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</si>
  <si>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</si>
  <si>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</si>
  <si>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</si>
  <si>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</si>
  <si>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</si>
  <si>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</si>
  <si>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</si>
  <si>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</si>
  <si>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</si>
  <si>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</si>
  <si>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</si>
  <si>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</si>
  <si>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</si>
  <si>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</si>
  <si>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</si>
  <si>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</si>
  <si>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</si>
  <si>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</si>
  <si>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</si>
  <si>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</si>
  <si>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</si>
  <si>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</si>
  <si>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</si>
  <si>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</si>
  <si>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</si>
  <si>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</si>
  <si>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</si>
  <si>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</si>
  <si>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</si>
  <si>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</si>
  <si>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</si>
  <si>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</si>
  <si>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</si>
  <si>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</si>
  <si>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</si>
  <si>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</si>
  <si>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</si>
  <si>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</si>
  <si>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</si>
  <si>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</si>
  <si>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</si>
  <si>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</si>
  <si>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</si>
  <si>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</si>
  <si>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</si>
  <si>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</si>
  <si>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</si>
  <si>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</si>
  <si>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</si>
  <si>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</si>
  <si>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</si>
  <si>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</si>
  <si>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</si>
  <si>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</si>
  <si>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</si>
  <si>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</si>
  <si>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</si>
  <si>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</si>
  <si>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</si>
  <si>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</si>
  <si>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</si>
  <si>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</si>
  <si>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</si>
  <si>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</si>
  <si>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</si>
  <si>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</si>
  <si>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</si>
  <si>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</si>
  <si>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</si>
  <si>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</si>
  <si>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</si>
  <si>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</si>
  <si>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</si>
  <si>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</si>
  <si>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</si>
  <si>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</si>
  <si>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</si>
  <si>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</si>
  <si>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</si>
  <si>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</si>
  <si>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</si>
  <si>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</si>
  <si>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</si>
  <si>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</si>
  <si>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</si>
  <si>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</si>
  <si>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</si>
  <si>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</si>
  <si>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</si>
  <si>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</si>
  <si>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</si>
  <si>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</si>
  <si>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</si>
  <si>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</si>
  <si>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</si>
  <si>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</si>
  <si>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</si>
  <si>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</si>
  <si>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</si>
  <si>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</si>
  <si>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</si>
  <si>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</si>
  <si>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</si>
  <si>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</si>
  <si>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</si>
  <si>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</si>
  <si>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</si>
  <si>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</si>
  <si>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</si>
  <si>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</si>
  <si>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</si>
  <si>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</si>
  <si>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</si>
  <si>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</si>
  <si>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</si>
  <si>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</si>
  <si>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</si>
  <si>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</si>
  <si>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</si>
  <si>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</si>
  <si>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</si>
  <si>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</si>
  <si>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</si>
  <si>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</si>
  <si>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</si>
  <si>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</si>
  <si>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</si>
  <si>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</si>
  <si>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</si>
  <si>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</si>
  <si>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</si>
  <si>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</si>
  <si>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</si>
  <si>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</si>
  <si>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</si>
  <si>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</si>
  <si>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</si>
  <si>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</si>
  <si>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</si>
  <si>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</si>
  <si>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</si>
  <si>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</si>
  <si>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</si>
  <si>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</si>
  <si>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</si>
  <si>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</si>
  <si>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</si>
  <si>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</si>
  <si>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</si>
  <si>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</si>
  <si>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</si>
  <si>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</si>
  <si>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</si>
  <si>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</si>
  <si>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</si>
  <si>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</si>
  <si>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</si>
  <si>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</si>
  <si>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</si>
  <si>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</si>
  <si>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</si>
  <si>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</si>
  <si>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</si>
  <si>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</si>
  <si>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</si>
  <si>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</si>
  <si>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</si>
  <si>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</si>
  <si>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</si>
  <si>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</si>
  <si>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</si>
  <si>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</si>
  <si>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</si>
  <si>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</si>
  <si>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</si>
  <si>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</si>
  <si>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</si>
  <si>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</si>
  <si>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</si>
  <si>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</si>
  <si>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</si>
  <si>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</si>
  <si>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</si>
  <si>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</si>
  <si>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</si>
  <si>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</si>
  <si>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</si>
  <si>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</si>
  <si>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</si>
  <si>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</si>
  <si>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</si>
  <si>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</si>
  <si>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</si>
  <si>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</si>
  <si>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</si>
  <si>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</si>
  <si>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</si>
  <si>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</si>
  <si>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</si>
  <si>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</si>
  <si>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</si>
  <si>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</si>
  <si>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</si>
  <si>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</si>
  <si>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</si>
  <si>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</si>
  <si>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</si>
  <si>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</si>
  <si>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</si>
  <si>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</si>
  <si>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</si>
  <si>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</si>
  <si>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</si>
  <si>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</si>
  <si>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</si>
  <si>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</si>
  <si>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</si>
  <si>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</si>
  <si>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</si>
  <si>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</si>
  <si>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</si>
  <si>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</si>
  <si>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</si>
  <si>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</si>
  <si>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</si>
  <si>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</si>
  <si>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</si>
  <si>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</si>
  <si>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</si>
  <si>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</si>
  <si>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</si>
  <si>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</si>
  <si>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</si>
  <si>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</si>
  <si>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</si>
  <si>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</si>
  <si>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</si>
  <si>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</si>
  <si>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</si>
  <si>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</si>
  <si>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</si>
  <si>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</si>
  <si>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</si>
  <si>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</si>
  <si>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</si>
  <si>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</si>
  <si>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</si>
  <si>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</si>
  <si>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</si>
  <si>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</si>
  <si>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</si>
  <si>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</si>
  <si>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</si>
  <si>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</si>
  <si>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</si>
  <si>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</si>
  <si>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</si>
  <si>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</si>
  <si>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</si>
  <si>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</si>
  <si>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</si>
  <si>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</si>
  <si>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</si>
  <si>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</si>
  <si>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</si>
  <si>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</si>
  <si>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</si>
  <si>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</si>
  <si>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</si>
  <si>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</si>
  <si>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</si>
  <si>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</si>
  <si>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</si>
  <si>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</si>
  <si>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</si>
  <si>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</si>
  <si>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</si>
  <si>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</si>
  <si>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</si>
  <si>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</si>
  <si>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</si>
  <si>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</si>
  <si>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</si>
  <si>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</si>
  <si>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</si>
  <si>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</si>
  <si>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</si>
  <si>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</si>
  <si>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</si>
  <si>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</si>
  <si>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</si>
  <si>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</si>
  <si>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</si>
  <si>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</si>
  <si>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</si>
  <si>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</si>
  <si>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</si>
  <si>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</si>
  <si>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</si>
  <si>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</si>
  <si>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</si>
  <si>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</si>
  <si>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</si>
  <si>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</si>
  <si>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</si>
  <si>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</si>
  <si>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</si>
  <si>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</si>
  <si>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</si>
  <si>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</si>
  <si>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</si>
  <si>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</si>
  <si>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</si>
  <si>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</si>
  <si>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</si>
  <si>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</si>
  <si>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</si>
  <si>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</si>
  <si>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</si>
  <si>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</si>
  <si>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</si>
  <si>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</si>
  <si>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</si>
  <si>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</si>
  <si>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</si>
  <si>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</si>
  <si>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</si>
  <si>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</si>
  <si>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</si>
  <si>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</si>
  <si>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</si>
  <si>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</si>
  <si>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</si>
  <si>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</si>
  <si>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</si>
  <si>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</si>
  <si>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</si>
  <si>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</si>
  <si>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</si>
  <si>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</si>
  <si>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</si>
  <si>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</si>
  <si>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</si>
  <si>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</si>
  <si>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</si>
  <si>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</si>
  <si>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</si>
  <si>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</si>
  <si>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</si>
  <si>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</si>
  <si>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</si>
  <si>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</si>
  <si>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</si>
  <si>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</si>
  <si>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</si>
  <si>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</si>
  <si>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</si>
  <si>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</si>
  <si>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</si>
  <si>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</si>
  <si>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</si>
  <si>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</si>
  <si>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</si>
  <si>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</si>
  <si>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</si>
  <si>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</si>
  <si>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</si>
  <si>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</si>
  <si>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</si>
  <si>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</si>
  <si>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</si>
  <si>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</si>
  <si>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</si>
  <si>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</si>
  <si>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</si>
  <si>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</si>
  <si>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</si>
  <si>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</si>
  <si>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</si>
  <si>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</si>
  <si>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</si>
  <si>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</si>
  <si>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</si>
  <si>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</si>
  <si>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</si>
  <si>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</si>
  <si>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</si>
  <si>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</si>
  <si>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</si>
  <si>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</si>
  <si>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</si>
  <si>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</si>
  <si>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</si>
  <si>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</si>
  <si>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</si>
  <si>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</si>
  <si>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</si>
  <si>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</si>
  <si>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</si>
  <si>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</si>
  <si>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</si>
  <si>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</si>
  <si>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</si>
  <si>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</si>
  <si>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</si>
  <si>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</si>
  <si>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</si>
  <si>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</si>
  <si>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</si>
  <si>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</si>
  <si>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</si>
  <si>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</si>
  <si>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</si>
  <si>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</si>
  <si>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</si>
  <si>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</si>
  <si>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</si>
  <si>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</si>
  <si>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</si>
  <si>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</si>
  <si>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</si>
  <si>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</si>
  <si>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</si>
  <si>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</si>
  <si>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</si>
  <si>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</si>
  <si>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</si>
  <si>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</si>
  <si>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</si>
  <si>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</si>
  <si>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</si>
  <si>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</si>
  <si>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</si>
  <si>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</si>
  <si>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</si>
  <si>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</si>
  <si>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</si>
  <si>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</si>
  <si>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</si>
  <si>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</si>
  <si>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</si>
  <si>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</si>
  <si>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</si>
  <si>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</si>
  <si>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</si>
  <si>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</si>
  <si>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</si>
  <si>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</si>
  <si>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</si>
  <si>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</si>
  <si>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</si>
  <si>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</si>
  <si>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</si>
  <si>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</si>
  <si>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</si>
  <si>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</si>
  <si>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</si>
  <si>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</si>
  <si>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</si>
  <si>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</si>
  <si>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</si>
  <si>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</si>
  <si>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</si>
  <si>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</si>
  <si>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</si>
  <si>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</si>
  <si>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</si>
  <si>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</si>
  <si>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</si>
  <si>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</si>
  <si>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</si>
  <si>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</si>
  <si>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</si>
  <si>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</si>
  <si>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</si>
  <si>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</si>
  <si>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</si>
  <si>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</si>
  <si>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</si>
  <si>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</si>
  <si>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</si>
  <si>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</si>
  <si>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</si>
  <si>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</si>
  <si>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</si>
  <si>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</si>
  <si>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</si>
  <si>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</si>
  <si>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</si>
  <si>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</si>
  <si>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</si>
  <si>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</si>
  <si>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</si>
  <si>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</si>
  <si>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</si>
  <si>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</si>
  <si>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</si>
  <si>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</si>
  <si>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</si>
  <si>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</si>
  <si>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</si>
  <si>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</si>
  <si>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</si>
  <si>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</si>
  <si>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</si>
  <si>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</si>
  <si>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</si>
  <si>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</si>
  <si>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</si>
  <si>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</si>
  <si>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</si>
  <si>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</si>
  <si>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</si>
  <si>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</si>
  <si>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</si>
  <si>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</si>
  <si>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</si>
  <si>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</si>
  <si>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</si>
  <si>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</si>
  <si>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</si>
  <si>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</si>
  <si>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</si>
  <si>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</si>
  <si>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</si>
  <si>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</si>
  <si>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</si>
  <si>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</si>
  <si>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</si>
  <si>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</si>
  <si>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</si>
  <si>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</si>
  <si>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</si>
  <si>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</si>
  <si>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</si>
  <si>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</si>
  <si>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</si>
  <si>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</si>
  <si>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</si>
  <si>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</si>
  <si>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</si>
  <si>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</si>
  <si>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</si>
  <si>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</si>
  <si>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</si>
  <si>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</si>
  <si>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</si>
  <si>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</si>
  <si>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</si>
  <si>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</si>
  <si>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</si>
  <si>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</si>
  <si>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</si>
  <si>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</si>
  <si>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</si>
  <si>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</si>
  <si>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</si>
  <si>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</si>
  <si>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</si>
  <si>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</si>
  <si>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</si>
  <si>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</si>
  <si>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</si>
  <si>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</si>
  <si>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</si>
  <si>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</si>
  <si>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</si>
  <si>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</si>
  <si>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</si>
  <si>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</si>
  <si>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</si>
  <si>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</si>
  <si>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</si>
  <si>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</si>
  <si>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</si>
  <si>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</si>
  <si>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</si>
  <si>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</si>
  <si>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</si>
  <si>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</si>
  <si>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</si>
  <si>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</si>
  <si>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</si>
  <si>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</si>
  <si>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</si>
  <si>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</si>
  <si>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</si>
  <si>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</si>
  <si>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</si>
  <si>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</si>
  <si>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</si>
  <si>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</si>
  <si>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</si>
  <si>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</si>
  <si>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</si>
  <si>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</si>
  <si>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</si>
  <si>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</si>
  <si>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</si>
  <si>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</si>
  <si>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</si>
  <si>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</si>
  <si>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</si>
  <si>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</si>
  <si>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</si>
  <si>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</si>
  <si>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</si>
  <si>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</si>
  <si>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</si>
  <si>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</si>
  <si>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</si>
  <si>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</si>
  <si>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</si>
  <si>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</si>
  <si>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</si>
  <si>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</si>
  <si>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</si>
  <si>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</si>
  <si>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</si>
  <si>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</si>
  <si>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</si>
  <si>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</si>
  <si>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</si>
  <si>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</si>
  <si>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</si>
  <si>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</si>
  <si>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</si>
  <si>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</si>
  <si>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</si>
  <si>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</si>
  <si>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</si>
  <si>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</si>
  <si>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</si>
  <si>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</si>
  <si>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</si>
  <si>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</si>
  <si>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</si>
  <si>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</si>
  <si>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</si>
  <si>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</si>
  <si>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</si>
  <si>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</si>
  <si>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</si>
  <si>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</si>
  <si>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</si>
  <si>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</si>
  <si>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</si>
  <si>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</si>
  <si>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</si>
  <si>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</si>
  <si>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</si>
  <si>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</si>
  <si>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</si>
  <si>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</si>
  <si>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</si>
  <si>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</si>
  <si>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</si>
  <si>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</si>
  <si>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</si>
  <si>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</si>
  <si>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</si>
  <si>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</si>
  <si>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</si>
  <si>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</si>
  <si>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</si>
  <si>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</si>
  <si>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</si>
  <si>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</si>
  <si>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</si>
  <si>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</si>
  <si>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</si>
  <si>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</si>
  <si>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</si>
  <si>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</si>
  <si>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</si>
  <si>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</si>
  <si>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</si>
  <si>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</si>
  <si>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</si>
  <si>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</si>
  <si>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</si>
  <si>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</si>
  <si>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</si>
  <si>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</si>
  <si>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</si>
  <si>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</si>
  <si>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</si>
  <si>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</si>
  <si>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</si>
  <si>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</si>
  <si>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</si>
  <si>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</si>
  <si>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</si>
  <si>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</si>
  <si>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</si>
  <si>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</si>
  <si>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</si>
  <si>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</si>
  <si>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</si>
  <si>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</si>
  <si>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</si>
  <si>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</si>
  <si>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</si>
  <si>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</si>
  <si>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</si>
  <si>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</si>
  <si>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</si>
  <si>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</si>
  <si>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</si>
  <si>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</si>
  <si>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</si>
  <si>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</si>
  <si>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</si>
  <si>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</si>
  <si>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</si>
  <si>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</si>
  <si>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</si>
  <si>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</si>
  <si>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</si>
  <si>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</si>
  <si>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</si>
  <si>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</si>
  <si>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</si>
  <si>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</si>
  <si>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</si>
  <si>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</si>
  <si>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</si>
  <si>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</si>
  <si>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</si>
  <si>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</si>
  <si>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</si>
  <si>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</si>
  <si>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</si>
  <si>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</si>
  <si>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</si>
  <si>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</si>
  <si>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</si>
  <si>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</si>
  <si>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</si>
  <si>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</si>
  <si>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</si>
  <si>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</si>
  <si>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</si>
  <si>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</si>
  <si>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</si>
  <si>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</si>
  <si>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</si>
  <si>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</si>
  <si>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</si>
  <si>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</si>
  <si>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</si>
  <si>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</si>
  <si>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</si>
  <si>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</si>
  <si>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</si>
  <si>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</si>
  <si>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</si>
  <si>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</si>
  <si>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</si>
  <si>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</si>
  <si>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</si>
  <si>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</si>
  <si>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</si>
  <si>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</si>
  <si>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</si>
  <si>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</si>
  <si>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</si>
  <si>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</si>
  <si>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</si>
  <si>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</si>
  <si>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</si>
  <si>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</si>
  <si>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</si>
  <si>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</si>
  <si>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</si>
  <si>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</si>
  <si>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</si>
  <si>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</si>
  <si>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</si>
  <si>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</si>
  <si>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</si>
  <si>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</si>
  <si>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</si>
  <si>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</si>
  <si>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</si>
  <si>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</si>
  <si>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</si>
  <si>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</si>
  <si>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</si>
  <si>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</si>
  <si>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</si>
  <si>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</si>
  <si>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</si>
  <si>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</si>
  <si>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</si>
  <si>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</si>
  <si>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</si>
  <si>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</si>
  <si>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</si>
  <si>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</si>
  <si>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</si>
  <si>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</si>
  <si>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</si>
  <si>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</si>
  <si>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</si>
  <si>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</si>
  <si>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</si>
  <si>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</si>
  <si>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</si>
  <si>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</si>
  <si>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</si>
  <si>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</si>
  <si>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</si>
  <si>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</si>
  <si>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</si>
  <si>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</si>
  <si>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</si>
  <si>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</si>
  <si>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</si>
  <si>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</si>
  <si>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</si>
  <si>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</si>
  <si>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</si>
  <si>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</si>
  <si>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</si>
  <si>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</si>
  <si>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</si>
  <si>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</si>
  <si>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</si>
  <si>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</si>
  <si>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</si>
  <si>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</si>
  <si>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</si>
  <si>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</si>
  <si>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</si>
  <si>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</si>
  <si>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</si>
  <si>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</si>
  <si>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</si>
  <si>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</si>
  <si>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</si>
  <si>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</si>
  <si>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</si>
  <si>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</si>
  <si>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</si>
  <si>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</si>
  <si>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</si>
  <si>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</si>
  <si>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</si>
  <si>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</si>
  <si>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</si>
  <si>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</si>
  <si>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</si>
  <si>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</si>
  <si>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</si>
  <si>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</si>
  <si>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</si>
  <si>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</si>
  <si>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</si>
  <si>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</si>
  <si>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</si>
  <si>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</si>
  <si>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</si>
  <si>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</si>
  <si>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</si>
  <si>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</si>
  <si>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</si>
  <si>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</si>
  <si>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</si>
  <si>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</si>
  <si>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</si>
  <si>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</si>
  <si>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</si>
  <si>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</si>
  <si>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</si>
  <si>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</si>
  <si>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</si>
  <si>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</si>
  <si>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</si>
  <si>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</si>
  <si>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</si>
  <si>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</si>
  <si>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</si>
  <si>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</si>
  <si>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</si>
  <si>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</si>
  <si>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</si>
  <si>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</si>
  <si>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</si>
  <si>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</si>
  <si>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</si>
  <si>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</si>
  <si>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</si>
  <si>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</si>
  <si>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</si>
  <si>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</si>
  <si>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</si>
  <si>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</si>
  <si>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</si>
  <si>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</si>
  <si>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</si>
  <si>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</si>
  <si>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</si>
  <si>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</si>
  <si>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</si>
  <si>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</si>
  <si>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</si>
  <si>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</si>
  <si>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</si>
  <si>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</si>
  <si>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</si>
  <si>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</si>
  <si>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</si>
  <si>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</si>
  <si>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</si>
  <si>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</si>
  <si>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</si>
  <si>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</si>
  <si>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</si>
  <si>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</si>
  <si>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</si>
  <si>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</si>
  <si>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</si>
  <si>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</si>
  <si>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</si>
  <si>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</si>
  <si>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</si>
  <si>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</si>
  <si>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</si>
  <si>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</si>
  <si>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</si>
  <si>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</si>
  <si>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</si>
  <si>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</si>
  <si>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</si>
  <si>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</si>
  <si>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</si>
  <si>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</si>
  <si>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</si>
  <si>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</si>
  <si>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</si>
  <si>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</si>
  <si>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</si>
  <si>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</si>
  <si>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</si>
  <si>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</si>
  <si>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</si>
  <si>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</si>
  <si>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</si>
  <si>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</si>
  <si>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</si>
  <si>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</si>
  <si>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</si>
  <si>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</si>
  <si>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</si>
  <si>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</si>
  <si>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</si>
  <si>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</si>
  <si>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</si>
  <si>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</si>
  <si>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</si>
  <si>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</si>
  <si>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</si>
  <si>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</si>
  <si>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</si>
  <si>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</si>
  <si>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</si>
  <si>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</si>
  <si>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</si>
  <si>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</si>
  <si>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</si>
  <si>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</si>
  <si>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</si>
  <si>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</si>
  <si>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</si>
  <si>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</si>
  <si>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</si>
  <si>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</si>
  <si>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</si>
  <si>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</si>
  <si>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</si>
  <si>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</si>
  <si>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</si>
  <si>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</si>
  <si>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</si>
  <si>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</si>
  <si>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</si>
  <si>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</si>
  <si>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</si>
  <si>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</si>
  <si>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</si>
  <si>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</si>
  <si>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</si>
  <si>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</si>
  <si>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</si>
  <si>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</si>
  <si>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</si>
  <si>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</si>
  <si>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</si>
  <si>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</si>
  <si>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</si>
  <si>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</si>
  <si>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</si>
  <si>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</si>
  <si>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</si>
  <si>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</si>
  <si>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</si>
  <si>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</si>
  <si>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</si>
  <si>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</si>
  <si>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</si>
  <si>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</si>
  <si>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</si>
  <si>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</si>
  <si>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</si>
  <si>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</si>
  <si>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</si>
  <si>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</si>
  <si>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</si>
  <si>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</si>
  <si>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</si>
  <si>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</si>
  <si>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</si>
  <si>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</si>
  <si>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</si>
  <si>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</si>
  <si>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</si>
  <si>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</si>
  <si>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</si>
  <si>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</si>
  <si>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</si>
  <si>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</si>
  <si>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</si>
  <si>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</si>
  <si>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</si>
  <si>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</si>
  <si>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</si>
  <si>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</si>
  <si>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</si>
  <si>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</si>
  <si>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</si>
  <si>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</si>
  <si>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</si>
  <si>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</si>
  <si>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</si>
  <si>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</si>
  <si>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</si>
  <si>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</si>
  <si>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</si>
  <si>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</si>
  <si>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</si>
  <si>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</si>
  <si>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</si>
  <si>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</si>
  <si>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</si>
  <si>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</si>
  <si>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</si>
  <si>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</si>
  <si>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</si>
  <si>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</si>
  <si>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</si>
  <si>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</si>
  <si>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</si>
  <si>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</si>
  <si>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</si>
  <si>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</si>
  <si>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</si>
  <si>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</si>
  <si>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</si>
  <si>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</si>
  <si>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</si>
  <si>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</si>
  <si>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</si>
  <si>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</si>
  <si>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</si>
  <si>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</si>
  <si>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</si>
  <si>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</si>
  <si>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</si>
  <si>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</si>
  <si>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</si>
  <si>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</si>
  <si>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</si>
  <si>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</si>
  <si>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</si>
  <si>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</si>
  <si>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</si>
  <si>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</si>
  <si>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</si>
  <si>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</si>
  <si>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</si>
  <si>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</si>
  <si>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</si>
  <si>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</si>
  <si>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</si>
  <si>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</si>
  <si>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</si>
  <si>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</si>
  <si>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</si>
  <si>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</si>
  <si>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</si>
  <si>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</si>
  <si>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</si>
  <si>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</si>
  <si>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</si>
  <si>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</si>
  <si>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</si>
  <si>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</si>
  <si>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</si>
  <si>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</si>
  <si>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</si>
  <si>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</si>
  <si>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</si>
  <si>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</si>
  <si>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</si>
  <si>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</si>
  <si>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</si>
  <si>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</si>
  <si>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</si>
  <si>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</si>
  <si>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</si>
  <si>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</si>
  <si>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</si>
  <si>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</si>
  <si>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</si>
  <si>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</si>
  <si>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</si>
  <si>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</si>
  <si>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</si>
  <si>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</si>
  <si>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</si>
  <si>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</si>
  <si>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</si>
  <si>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</si>
  <si>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</si>
  <si>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</si>
  <si>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</si>
  <si>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</si>
  <si>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</si>
  <si>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</si>
  <si>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</si>
  <si>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</si>
  <si>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</si>
  <si>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</si>
  <si>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</si>
  <si>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</si>
  <si>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</si>
  <si>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</si>
  <si>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</si>
  <si>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</si>
  <si>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</si>
  <si>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</si>
  <si>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</si>
  <si>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</si>
  <si>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</si>
  <si>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</si>
  <si>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</si>
  <si>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</si>
  <si>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</si>
  <si>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</si>
  <si>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</si>
  <si>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</si>
  <si>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</si>
  <si>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</si>
  <si>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</si>
  <si>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</si>
  <si>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</si>
  <si>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</si>
  <si>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</si>
  <si>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</si>
  <si>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</si>
  <si>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</si>
  <si>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</si>
  <si>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</si>
  <si>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</si>
  <si>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</si>
  <si>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</si>
  <si>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</si>
  <si>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</si>
  <si>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</si>
  <si>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</si>
  <si>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</si>
  <si>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</si>
  <si>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</si>
  <si>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</si>
  <si>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</si>
  <si>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</si>
  <si>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</si>
  <si>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</si>
  <si>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</si>
  <si>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</si>
  <si>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</si>
  <si>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</si>
  <si>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</si>
  <si>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</si>
  <si>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</si>
  <si>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</si>
  <si>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</si>
  <si>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</si>
  <si>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</si>
  <si>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</si>
  <si>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</si>
  <si>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</si>
  <si>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</si>
  <si>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</si>
  <si>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</si>
  <si>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</si>
  <si>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</si>
  <si>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</si>
  <si>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</si>
  <si>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</si>
  <si>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</si>
  <si>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</si>
  <si>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</si>
  <si>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</si>
  <si>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</si>
  <si>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</si>
  <si>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</si>
  <si>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</si>
  <si>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</si>
  <si>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</si>
  <si>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</si>
  <si>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</si>
  <si>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</si>
  <si>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</si>
  <si>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</si>
  <si>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</si>
  <si>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</si>
  <si>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</si>
  <si>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</si>
  <si>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</si>
  <si>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</si>
  <si>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</si>
  <si>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</si>
  <si>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</si>
  <si>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</si>
  <si>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</si>
  <si>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</si>
  <si>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</si>
  <si>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</si>
  <si>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</si>
  <si>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</si>
  <si>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</si>
  <si>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</si>
  <si>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</si>
  <si>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</si>
  <si>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</si>
  <si>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</si>
  <si>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</si>
  <si>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</si>
  <si>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</si>
  <si>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</si>
  <si>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</si>
  <si>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</si>
  <si>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</si>
  <si>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</si>
  <si>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</si>
  <si>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</si>
  <si>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</si>
  <si>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</si>
  <si>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</si>
  <si>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</si>
  <si>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</si>
  <si>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</si>
  <si>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</si>
  <si>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</si>
  <si>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</si>
  <si>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</si>
  <si>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</si>
  <si>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</si>
  <si>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</si>
  <si>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</si>
  <si>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</si>
  <si>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</si>
  <si>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</si>
  <si>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</si>
  <si>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</si>
  <si>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</si>
  <si>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</si>
  <si>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</si>
  <si>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</si>
  <si>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</si>
  <si>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</si>
  <si>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</si>
  <si>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</si>
  <si>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</si>
  <si>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</si>
  <si>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</si>
  <si>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</si>
  <si>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</si>
  <si>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</si>
  <si>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</si>
  <si>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</si>
  <si>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</si>
  <si>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</si>
  <si>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</si>
  <si>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</si>
  <si>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</si>
  <si>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</si>
  <si>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</si>
  <si>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</si>
  <si>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</si>
  <si>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</si>
  <si>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</si>
  <si>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</si>
  <si>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</si>
  <si>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</si>
  <si>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</si>
  <si>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</si>
  <si>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</si>
  <si>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</si>
  <si>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</si>
  <si>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</si>
  <si>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</si>
  <si>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</si>
  <si>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</si>
  <si>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</si>
  <si>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</si>
  <si>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</si>
  <si>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</si>
  <si>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</si>
  <si>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</si>
  <si>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</si>
  <si>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</si>
  <si>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</si>
  <si>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</si>
  <si>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</si>
  <si>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</si>
  <si>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</si>
  <si>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</si>
  <si>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</si>
  <si>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</si>
  <si>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</si>
  <si>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</si>
  <si>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</si>
  <si>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</si>
  <si>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</si>
  <si>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</si>
  <si>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</si>
  <si>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</si>
  <si>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</si>
  <si>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</si>
  <si>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</si>
  <si>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</si>
  <si>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</si>
  <si>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</si>
  <si>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</si>
  <si>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</si>
  <si>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</si>
  <si>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</si>
  <si>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</si>
  <si>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</si>
  <si>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</si>
  <si>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</si>
  <si>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</si>
  <si>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</si>
  <si>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</si>
  <si>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</si>
  <si>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</si>
  <si>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</si>
  <si>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</si>
  <si>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</si>
  <si>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</si>
  <si>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</si>
  <si>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</si>
  <si>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</si>
  <si>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</si>
  <si>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</si>
  <si>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</si>
  <si>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</si>
  <si>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</si>
  <si>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</si>
  <si>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</si>
  <si>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</si>
  <si>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</si>
  <si>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</si>
  <si>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</si>
  <si>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</si>
  <si>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</si>
  <si>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</si>
  <si>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</si>
  <si>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</si>
  <si>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</si>
  <si>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</si>
  <si>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</si>
  <si>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</si>
  <si>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</si>
  <si>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</si>
  <si>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</si>
  <si>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</si>
  <si>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</si>
  <si>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</si>
  <si>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</si>
  <si>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</si>
  <si>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</si>
  <si>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</si>
  <si>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</si>
  <si>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</si>
  <si>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</si>
  <si>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</si>
  <si>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</si>
  <si>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</si>
  <si>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</si>
  <si>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</si>
  <si>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</si>
  <si>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</si>
  <si>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</si>
  <si>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</si>
  <si>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</si>
  <si>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</si>
  <si>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</si>
  <si>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</si>
  <si>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</si>
  <si>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</si>
  <si>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</si>
  <si>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</si>
  <si>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</si>
  <si>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</si>
  <si>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</si>
  <si>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</si>
  <si>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</si>
  <si>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</si>
  <si>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</si>
  <si>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</si>
  <si>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</si>
  <si>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</si>
  <si>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</si>
  <si>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</si>
  <si>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</si>
  <si>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</si>
  <si>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</si>
  <si>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</si>
  <si>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</si>
  <si>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</si>
  <si>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</si>
  <si>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</si>
  <si>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</si>
  <si>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</si>
  <si>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</si>
  <si>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</si>
  <si>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</si>
  <si>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</si>
  <si>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</si>
  <si>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</si>
  <si>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</si>
  <si>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</si>
  <si>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</si>
  <si>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</si>
  <si>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</si>
  <si>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</si>
  <si>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</si>
  <si>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</si>
  <si>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</si>
  <si>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</si>
  <si>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</si>
  <si>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</si>
  <si>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</si>
  <si>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</si>
  <si>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</si>
  <si>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</si>
  <si>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</si>
  <si>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</si>
  <si>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</si>
  <si>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</si>
  <si>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</si>
  <si>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</si>
  <si>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</si>
  <si>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</si>
  <si>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</si>
  <si>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</si>
  <si>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</si>
  <si>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</si>
  <si>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</si>
  <si>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</si>
  <si>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</si>
  <si>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</si>
  <si>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</si>
  <si>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</si>
  <si>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</si>
  <si>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</si>
  <si>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</si>
  <si>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</si>
  <si>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</si>
  <si>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</si>
  <si>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</si>
  <si>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</si>
  <si>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</si>
  <si>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</si>
  <si>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</si>
  <si>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</si>
  <si>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</si>
  <si>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</si>
  <si>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</si>
  <si>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</si>
  <si>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</si>
  <si>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</si>
  <si>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</si>
  <si>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</si>
  <si>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</si>
  <si>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</si>
  <si>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</si>
  <si>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</si>
  <si>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</si>
  <si>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</si>
  <si>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</si>
  <si>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</si>
  <si>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</si>
  <si>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</si>
  <si>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</si>
  <si>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</si>
  <si>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</si>
  <si>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</si>
  <si>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</si>
  <si>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</si>
  <si>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</si>
  <si>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</si>
  <si>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</si>
  <si>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</si>
  <si>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</si>
  <si>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</si>
  <si>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</si>
  <si>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</si>
  <si>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</si>
  <si>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</si>
  <si>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</si>
  <si>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</si>
  <si>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</si>
  <si>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</si>
  <si>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</si>
  <si>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</si>
  <si>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</si>
  <si>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</si>
  <si>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</si>
  <si>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</si>
  <si>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</si>
  <si>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</si>
  <si>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</si>
  <si>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</si>
  <si>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</si>
  <si>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</si>
  <si>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</si>
  <si>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</si>
  <si>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</si>
  <si>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</si>
  <si>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</si>
  <si>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</si>
  <si>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</si>
  <si>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</si>
  <si>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</si>
  <si>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</si>
  <si>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</si>
  <si>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</si>
  <si>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</si>
  <si>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</si>
  <si>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</si>
  <si>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</si>
  <si>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</si>
  <si>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</si>
  <si>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</si>
  <si>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</si>
  <si>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</si>
  <si>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</si>
  <si>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</si>
  <si>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</si>
  <si>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</si>
  <si>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</si>
  <si>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</si>
  <si>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</si>
  <si>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</si>
  <si>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</si>
  <si>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</si>
  <si>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</si>
  <si>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</si>
  <si>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</si>
  <si>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</si>
  <si>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</si>
  <si>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</si>
  <si>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</si>
  <si>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</si>
  <si>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</si>
  <si>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</si>
  <si>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</si>
  <si>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</si>
  <si>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</si>
  <si>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</si>
  <si>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</si>
  <si>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</si>
  <si>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</si>
  <si>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</si>
  <si>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</si>
  <si>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</si>
  <si>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</si>
  <si>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</si>
  <si>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</si>
  <si>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</si>
  <si>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</si>
  <si>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</si>
  <si>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</si>
  <si>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</si>
  <si>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</si>
  <si>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</si>
  <si>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</si>
  <si>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</si>
  <si>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</si>
  <si>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</si>
  <si>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</si>
  <si>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</si>
  <si>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</si>
  <si>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</si>
  <si>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</si>
  <si>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</si>
  <si>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</si>
  <si>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</si>
  <si>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</si>
  <si>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</si>
  <si>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</si>
  <si>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</si>
  <si>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</si>
  <si>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</si>
  <si>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</si>
  <si>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</si>
  <si>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</si>
  <si>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</si>
  <si>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</si>
  <si>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</si>
  <si>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</si>
  <si>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</si>
  <si>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</si>
  <si>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</si>
  <si>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</si>
  <si>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</si>
  <si>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</si>
  <si>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</si>
  <si>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</si>
  <si>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</si>
  <si>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</si>
  <si>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</si>
  <si>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</si>
  <si>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</si>
  <si>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</si>
  <si>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</si>
  <si>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</si>
  <si>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</si>
  <si>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</si>
  <si>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</si>
  <si>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</si>
  <si>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</si>
  <si>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</si>
  <si>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</si>
  <si>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</si>
  <si>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</si>
  <si>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</si>
  <si>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</si>
  <si>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</si>
  <si>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</si>
  <si>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</si>
  <si>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</si>
  <si>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</si>
  <si>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</si>
  <si>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</si>
  <si>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</si>
  <si>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</si>
  <si>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</si>
  <si>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</si>
  <si>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</si>
  <si>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</si>
  <si>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</si>
  <si>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</si>
  <si>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</si>
  <si>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</si>
  <si>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</si>
  <si>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</si>
  <si>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</si>
  <si>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</si>
  <si>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</si>
  <si>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</si>
  <si>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</si>
  <si>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</si>
  <si>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</si>
  <si>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</si>
  <si>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</si>
  <si>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</si>
  <si>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</si>
  <si>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</si>
  <si>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</si>
  <si>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</si>
  <si>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</si>
  <si>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</si>
  <si>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</si>
  <si>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</si>
  <si>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</si>
  <si>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</si>
  <si>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</si>
  <si>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</si>
  <si>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</si>
  <si>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</si>
  <si>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</si>
  <si>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</si>
  <si>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</si>
  <si>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</si>
  <si>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</si>
  <si>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</si>
  <si>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</si>
  <si>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</si>
  <si>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</si>
  <si>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</si>
  <si>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</si>
  <si>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</si>
  <si>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</si>
  <si>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</si>
  <si>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</si>
  <si>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</si>
  <si>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</si>
  <si>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</si>
  <si>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</si>
  <si>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</si>
  <si>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</si>
  <si>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</si>
  <si>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</si>
  <si>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</si>
  <si>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</si>
  <si>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</si>
  <si>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</si>
  <si>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</si>
  <si>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</si>
  <si>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</si>
  <si>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</si>
  <si>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</si>
  <si>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</si>
  <si>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</si>
  <si>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</si>
  <si>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</si>
  <si>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</si>
  <si>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</si>
  <si>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</si>
  <si>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</si>
  <si>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</si>
  <si>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</si>
  <si>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</si>
  <si>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</si>
  <si>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</si>
  <si>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</si>
  <si>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</si>
  <si>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</si>
  <si>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</si>
  <si>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</si>
  <si>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</si>
  <si>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</si>
  <si>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</si>
  <si>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</si>
  <si>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</si>
  <si>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</si>
  <si>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</si>
  <si>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</si>
  <si>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</si>
  <si>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</si>
  <si>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</si>
  <si>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</si>
  <si>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</si>
  <si>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</si>
  <si>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</si>
  <si>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</si>
  <si>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</si>
  <si>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</si>
  <si>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</si>
  <si>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</si>
  <si>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</si>
  <si>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</si>
  <si>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</si>
  <si>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</si>
  <si>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</si>
  <si>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</si>
  <si>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</si>
  <si>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</si>
  <si>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</si>
  <si>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</si>
  <si>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</si>
  <si>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</si>
  <si>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</si>
  <si>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</si>
  <si>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</si>
  <si>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</si>
  <si>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</si>
  <si>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</si>
  <si>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</si>
  <si>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</si>
  <si>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</si>
  <si>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</si>
  <si>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</si>
  <si>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</si>
  <si>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</si>
  <si>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</si>
  <si>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</si>
  <si>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</si>
  <si>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</si>
  <si>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</si>
  <si>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</si>
  <si>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</si>
  <si>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</si>
  <si>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</si>
  <si>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</si>
  <si>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</si>
  <si>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</si>
  <si>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</si>
  <si>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</si>
  <si>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</si>
  <si>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</si>
  <si>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</si>
  <si>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</si>
  <si>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</si>
  <si>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</si>
  <si>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</si>
  <si>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</si>
  <si>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</si>
  <si>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</si>
  <si>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</si>
  <si>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</si>
  <si>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</si>
  <si>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</si>
  <si>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</si>
  <si>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</si>
  <si>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</si>
  <si>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</si>
  <si>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</si>
  <si>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</si>
  <si>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</si>
  <si>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</si>
  <si>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</si>
  <si>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</si>
  <si>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</si>
  <si>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</si>
  <si>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</si>
  <si>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</si>
  <si>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</si>
  <si>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</si>
  <si>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</si>
  <si>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</si>
  <si>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</si>
  <si>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</si>
  <si>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</si>
  <si>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</si>
  <si>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</si>
  <si>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</si>
  <si>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</si>
  <si>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</si>
  <si>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</si>
  <si>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</si>
  <si>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</si>
  <si>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</si>
  <si>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</si>
  <si>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</si>
  <si>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</si>
  <si>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</si>
  <si>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</si>
  <si>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</si>
  <si>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</si>
  <si>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</si>
  <si>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</si>
  <si>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</si>
  <si>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</si>
  <si>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</si>
  <si>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</si>
  <si>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</si>
  <si>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</si>
  <si>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</si>
  <si>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</si>
  <si>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</si>
  <si>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</si>
  <si>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</si>
  <si>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</si>
  <si>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</si>
  <si>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</si>
  <si>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</si>
  <si>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</si>
  <si>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</si>
  <si>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</si>
  <si>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</si>
  <si>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</si>
  <si>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</si>
  <si>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</si>
  <si>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</si>
  <si>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</si>
  <si>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</si>
  <si>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</si>
  <si>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</si>
  <si>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</si>
  <si>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</si>
  <si>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</si>
  <si>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</si>
  <si>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</si>
  <si>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</si>
  <si>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</si>
  <si>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</si>
  <si>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</si>
  <si>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</si>
  <si>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</si>
  <si>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</si>
  <si>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</si>
  <si>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</si>
  <si>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</si>
  <si>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</si>
  <si>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</si>
  <si>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</si>
  <si>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</si>
  <si>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</si>
  <si>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</si>
  <si>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</si>
  <si>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</si>
  <si>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</si>
  <si>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</si>
  <si>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</si>
  <si>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</si>
  <si>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</si>
  <si>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</si>
  <si>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</si>
  <si>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</si>
  <si>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</si>
  <si>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</si>
  <si>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</si>
  <si>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</si>
  <si>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</si>
  <si>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</si>
  <si>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</si>
  <si>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</si>
  <si>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</si>
  <si>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</si>
  <si>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</si>
  <si>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</si>
  <si>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</si>
  <si>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</si>
  <si>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</si>
  <si>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</si>
  <si>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</si>
  <si>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</si>
  <si>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</si>
  <si>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</si>
  <si>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</si>
  <si>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</si>
  <si>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</si>
  <si>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</si>
  <si>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</si>
  <si>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</si>
  <si>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</si>
  <si>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</si>
  <si>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</si>
  <si>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</si>
  <si>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</si>
  <si>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</si>
  <si>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</si>
  <si>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</si>
  <si>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</si>
  <si>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</si>
  <si>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</si>
  <si>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</si>
  <si>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</si>
  <si>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</si>
  <si>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</si>
  <si>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</si>
  <si>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</si>
  <si>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</si>
  <si>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</si>
  <si>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</si>
  <si>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</si>
  <si>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</si>
  <si>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</si>
  <si>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</si>
  <si>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</si>
  <si>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</si>
  <si>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</si>
  <si>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</si>
  <si>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</si>
  <si>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</si>
  <si>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</si>
  <si>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</si>
  <si>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</si>
  <si>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</si>
  <si>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</si>
  <si>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</si>
  <si>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</si>
  <si>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</si>
  <si>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</si>
  <si>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</si>
  <si>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</si>
  <si>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</si>
  <si>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</si>
  <si>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</si>
  <si>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</si>
  <si>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</si>
  <si>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</si>
  <si>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</si>
  <si>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</si>
  <si>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</si>
  <si>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</si>
  <si>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</si>
  <si>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</si>
  <si>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</si>
  <si>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</si>
  <si>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</si>
  <si>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</si>
  <si>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</si>
  <si>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</si>
  <si>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</si>
  <si>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</si>
  <si>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</si>
  <si>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</si>
  <si>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</si>
  <si>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</si>
  <si>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</si>
  <si>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</si>
  <si>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</si>
  <si>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</si>
  <si>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</si>
  <si>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</si>
  <si>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</si>
  <si>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</si>
  <si>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</si>
  <si>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</si>
  <si>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</si>
  <si>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</si>
  <si>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</si>
  <si>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</si>
  <si>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</si>
  <si>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</si>
  <si>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</si>
  <si>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</si>
  <si>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</si>
  <si>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</si>
  <si>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</si>
  <si>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</si>
  <si>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</si>
  <si>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</si>
  <si>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</si>
  <si>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</si>
  <si>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</si>
  <si>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</si>
  <si>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</si>
  <si>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</si>
  <si>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</si>
  <si>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</si>
  <si>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</si>
  <si>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</si>
  <si>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</si>
  <si>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</si>
  <si>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</si>
  <si>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</si>
  <si>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</si>
  <si>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</si>
  <si>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</si>
  <si>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</si>
  <si>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</si>
  <si>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</si>
  <si>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</si>
  <si>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</si>
  <si>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</si>
  <si>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</si>
  <si>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</si>
  <si>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</si>
  <si>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</si>
  <si>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</si>
  <si>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</si>
  <si>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</si>
  <si>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</si>
  <si>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</si>
  <si>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</si>
  <si>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</si>
  <si>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</si>
  <si>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</si>
  <si>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</si>
  <si>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</si>
  <si>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</si>
  <si>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</si>
  <si>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</si>
  <si>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</si>
  <si>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</si>
  <si>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</si>
  <si>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</si>
  <si>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</si>
  <si>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</si>
  <si>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</si>
  <si>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</si>
  <si>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</si>
  <si>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</si>
  <si>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</si>
  <si>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</si>
  <si>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</si>
  <si>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</si>
  <si>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</si>
  <si>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</si>
  <si>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</si>
  <si>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</si>
  <si>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</si>
  <si>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</si>
  <si>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</si>
  <si>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</si>
  <si>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</si>
  <si>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</si>
  <si>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</si>
  <si>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</si>
  <si>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</si>
  <si>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</si>
  <si>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</si>
  <si>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</si>
  <si>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</si>
  <si>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</si>
  <si>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</si>
  <si>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</si>
  <si>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</si>
  <si>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</si>
  <si>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</si>
  <si>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</si>
  <si>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</si>
  <si>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</si>
  <si>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</si>
  <si>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</si>
  <si>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</si>
  <si>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</si>
  <si>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</si>
  <si>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</si>
  <si>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</si>
  <si>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</si>
  <si>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</si>
  <si>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</si>
  <si>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</si>
  <si>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</si>
  <si>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</si>
  <si>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</si>
  <si>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</si>
  <si>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</si>
  <si>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</si>
  <si>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</si>
  <si>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</si>
  <si>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</si>
  <si>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</si>
  <si>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</si>
  <si>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</si>
  <si>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</si>
  <si>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</si>
  <si>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</si>
  <si>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</si>
  <si>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</si>
  <si>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</si>
  <si>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</si>
  <si>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</si>
  <si>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</si>
  <si>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</si>
  <si>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</si>
  <si>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</si>
  <si>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</si>
  <si>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</si>
  <si>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</si>
  <si>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</si>
  <si>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</si>
  <si>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</si>
  <si>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</si>
  <si>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</si>
  <si>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</si>
  <si>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</si>
  <si>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</si>
  <si>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</si>
  <si>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</si>
  <si>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</si>
  <si>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</si>
  <si>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</si>
  <si>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</si>
  <si>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</si>
  <si>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</si>
  <si>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</si>
  <si>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</si>
  <si>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</si>
  <si>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</si>
  <si>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</si>
  <si>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</si>
  <si>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</si>
  <si>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</si>
  <si>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</si>
  <si>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</si>
  <si>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</si>
  <si>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</si>
  <si>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</si>
  <si>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</si>
  <si>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</si>
  <si>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</si>
  <si>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</si>
  <si>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</si>
  <si>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</si>
  <si>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</si>
  <si>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</si>
  <si>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</si>
  <si>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</si>
  <si>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</si>
  <si>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</si>
  <si>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</si>
  <si>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</si>
  <si>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</si>
  <si>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</si>
  <si>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</si>
  <si>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</si>
  <si>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</si>
  <si>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</si>
  <si>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</si>
  <si>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</si>
  <si>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</si>
  <si>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</si>
  <si>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</si>
  <si>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</si>
  <si>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</si>
  <si>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</si>
  <si>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</si>
  <si>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</si>
  <si>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</si>
  <si>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</si>
  <si>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</si>
  <si>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</si>
  <si>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</si>
  <si>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</si>
  <si>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</si>
  <si>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</si>
  <si>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</si>
  <si>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</si>
  <si>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</si>
  <si>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</si>
  <si>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</si>
  <si>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</si>
  <si>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</si>
  <si>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</si>
  <si>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</si>
  <si>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</si>
  <si>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</si>
  <si>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</si>
  <si>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</si>
  <si>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</si>
  <si>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</si>
  <si>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</si>
  <si>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</si>
  <si>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</si>
  <si>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</si>
  <si>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</si>
  <si>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</si>
  <si>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</si>
  <si>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</si>
  <si>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</si>
  <si>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</si>
  <si>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</si>
  <si>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</si>
  <si>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</si>
  <si>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</si>
  <si>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</si>
  <si>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</si>
  <si>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</si>
  <si>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</si>
  <si>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</si>
  <si>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</si>
  <si>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</si>
  <si>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</si>
  <si>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</si>
  <si>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</si>
  <si>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</si>
  <si>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</si>
  <si>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</si>
  <si>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</si>
  <si>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</si>
  <si>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</si>
  <si>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</si>
  <si>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</si>
  <si>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</si>
  <si>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</si>
  <si>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</si>
  <si>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</si>
  <si>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</si>
  <si>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</si>
  <si>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</si>
  <si>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</si>
  <si>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</si>
  <si>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</si>
  <si>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</si>
  <si>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</si>
  <si>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</si>
  <si>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</si>
  <si>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</si>
  <si>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</si>
  <si>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</si>
  <si>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</si>
  <si>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</si>
  <si>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</si>
  <si>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</si>
  <si>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</si>
  <si>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</si>
  <si>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</si>
  <si>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</si>
  <si>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</si>
  <si>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</si>
  <si>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</si>
  <si>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</si>
  <si>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</si>
  <si>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</si>
  <si>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</si>
  <si>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</si>
  <si>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</si>
  <si>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</si>
  <si>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</si>
  <si>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</si>
  <si>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</si>
  <si>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</si>
  <si>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</si>
  <si>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</si>
  <si>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</si>
  <si>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</si>
  <si>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</si>
  <si>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</si>
  <si>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</si>
  <si>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</si>
  <si>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</si>
  <si>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</si>
  <si>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</si>
  <si>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</si>
  <si>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</si>
  <si>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</si>
  <si>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</si>
  <si>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</si>
  <si>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</si>
  <si>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</si>
  <si>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</si>
  <si>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</si>
  <si>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</si>
  <si>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</si>
  <si>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</si>
  <si>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</si>
  <si>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</si>
  <si>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</si>
  <si>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</si>
  <si>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</si>
  <si>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</si>
  <si>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</si>
  <si>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</si>
  <si>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</si>
  <si>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</si>
  <si>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</si>
  <si>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</si>
  <si>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</si>
  <si>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</si>
  <si>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</si>
  <si>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</si>
  <si>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</si>
  <si>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</si>
  <si>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</si>
  <si>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</si>
  <si>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</si>
  <si>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</si>
  <si>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</si>
  <si>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</si>
  <si>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</si>
  <si>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</si>
  <si>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</si>
  <si>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</si>
  <si>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</si>
  <si>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</si>
  <si>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</si>
  <si>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</si>
  <si>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</si>
  <si>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</si>
  <si>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</si>
  <si>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</si>
  <si>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</si>
  <si>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</si>
  <si>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</si>
  <si>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</si>
  <si>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</si>
  <si>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</si>
  <si>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</si>
  <si>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</si>
  <si>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</si>
  <si>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</si>
  <si>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</si>
  <si>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</si>
  <si>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</si>
  <si>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</si>
  <si>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</si>
  <si>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</si>
  <si>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</si>
  <si>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</si>
  <si>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</si>
  <si>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</si>
  <si>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</si>
  <si>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</si>
  <si>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</si>
  <si>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</si>
  <si>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</si>
  <si>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</si>
  <si>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</si>
  <si>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</si>
  <si>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</si>
  <si>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</si>
  <si>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</si>
  <si>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</si>
  <si>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</si>
  <si>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</si>
  <si>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</si>
  <si>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</si>
  <si>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</si>
  <si>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</si>
  <si>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</si>
  <si>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</si>
  <si>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</si>
  <si>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</si>
  <si>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</si>
  <si>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</si>
  <si>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</si>
  <si>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</si>
  <si>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</si>
  <si>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</si>
  <si>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</si>
  <si>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</si>
  <si>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</si>
  <si>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</si>
  <si>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</si>
  <si>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</si>
  <si>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</si>
  <si>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</si>
  <si>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</si>
  <si>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</si>
  <si>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</si>
  <si>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</si>
  <si>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</si>
  <si>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</si>
  <si>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</si>
  <si>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</si>
  <si>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</si>
  <si>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</si>
  <si>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</si>
  <si>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</si>
  <si>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</si>
  <si>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</si>
  <si>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</si>
  <si>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</si>
  <si>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</si>
  <si>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</si>
  <si>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</si>
  <si>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</si>
  <si>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</si>
  <si>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</si>
  <si>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</si>
  <si>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</si>
  <si>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</si>
  <si>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</si>
  <si>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</si>
  <si>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</si>
  <si>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</si>
  <si>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</si>
  <si>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</si>
  <si>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</si>
  <si>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</si>
  <si>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</si>
  <si>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</si>
  <si>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</si>
  <si>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</si>
  <si>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</si>
  <si>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</si>
  <si>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</si>
  <si>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</si>
  <si>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</si>
  <si>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</si>
  <si>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</si>
  <si>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</si>
  <si>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</si>
  <si>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</si>
  <si>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</si>
  <si>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</si>
  <si>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</si>
  <si>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</si>
  <si>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</si>
  <si>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</si>
  <si>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</si>
  <si>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</si>
  <si>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</si>
  <si>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</si>
  <si>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</si>
  <si>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</si>
  <si>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</si>
  <si>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</si>
  <si>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</si>
  <si>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</si>
  <si>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</si>
  <si>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</si>
  <si>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</si>
  <si>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</si>
  <si>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</si>
  <si>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</si>
  <si>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</si>
  <si>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</si>
  <si>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</si>
  <si>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</si>
  <si>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</si>
  <si>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</si>
  <si>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</si>
  <si>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</si>
  <si>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</si>
  <si>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</si>
  <si>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</si>
  <si>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</si>
  <si>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</si>
  <si>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</si>
  <si>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</si>
  <si>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</si>
  <si>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</si>
  <si>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</si>
  <si>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</si>
  <si>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</si>
  <si>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</si>
  <si>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</si>
  <si>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</si>
  <si>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</si>
  <si>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</si>
  <si>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</si>
  <si>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</si>
  <si>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</si>
  <si>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</si>
  <si>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</si>
  <si>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</si>
  <si>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</si>
  <si>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</si>
  <si>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</si>
  <si>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</si>
  <si>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</si>
  <si>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</si>
  <si>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</si>
  <si>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</si>
  <si>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</si>
  <si>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</si>
  <si>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</si>
  <si>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</si>
  <si>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</si>
  <si>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</si>
  <si>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</si>
  <si>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</si>
  <si>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</si>
  <si>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</si>
  <si>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</si>
  <si>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</si>
  <si>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</si>
  <si>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</si>
  <si>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</si>
  <si>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</si>
  <si>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</si>
  <si>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</si>
  <si>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</si>
  <si>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</si>
  <si>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</si>
  <si>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</si>
  <si>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</si>
  <si>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</si>
  <si>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</si>
  <si>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</si>
  <si>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</si>
  <si>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</si>
  <si>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</si>
  <si>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</si>
  <si>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</si>
  <si>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</si>
  <si>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</si>
  <si>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</si>
  <si>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</si>
  <si>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</si>
  <si>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</si>
  <si>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</si>
  <si>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</si>
  <si>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</si>
  <si>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</si>
  <si>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</si>
  <si>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</si>
  <si>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</si>
  <si>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</si>
  <si>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</si>
  <si>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</si>
  <si>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</si>
  <si>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</si>
  <si>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</si>
  <si>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</si>
  <si>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</si>
  <si>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</si>
  <si>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</si>
  <si>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</si>
  <si>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</si>
  <si>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</si>
  <si>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</si>
  <si>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</si>
  <si>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</si>
  <si>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</si>
  <si>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</si>
  <si>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</si>
  <si>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</si>
  <si>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</si>
  <si>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</si>
  <si>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</si>
  <si>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</si>
  <si>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</si>
  <si>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</si>
  <si>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</si>
  <si>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</si>
  <si>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</si>
  <si>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</si>
  <si>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</si>
  <si>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</si>
  <si>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</si>
  <si>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</si>
  <si>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</si>
  <si>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</si>
  <si>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</si>
  <si>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</si>
  <si>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</si>
  <si>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</si>
  <si>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</si>
  <si>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</si>
  <si>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</si>
  <si>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</si>
  <si>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</si>
  <si>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</si>
  <si>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</si>
  <si>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</si>
  <si>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</si>
  <si>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</si>
  <si>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</si>
  <si>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</si>
  <si>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</si>
  <si>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</si>
  <si>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</si>
  <si>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</si>
  <si>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</si>
  <si>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</si>
  <si>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</si>
  <si>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</si>
  <si>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</si>
  <si>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</si>
  <si>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</si>
  <si>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</si>
  <si>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</si>
  <si>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</si>
  <si>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</si>
  <si>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</si>
  <si>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</si>
  <si>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</si>
  <si>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</si>
  <si>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</si>
  <si>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</si>
  <si>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</si>
  <si>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</si>
  <si>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</si>
  <si>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</si>
  <si>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</si>
  <si>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</si>
  <si>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</si>
  <si>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</si>
  <si>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</si>
  <si>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</si>
  <si>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</si>
  <si>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</si>
  <si>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</si>
  <si>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</si>
  <si>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</si>
  <si>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</si>
  <si>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</si>
  <si>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</si>
  <si>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</si>
  <si>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</si>
  <si>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</si>
  <si>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</si>
  <si>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</si>
  <si>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</si>
  <si>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</si>
  <si>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</si>
  <si>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</si>
  <si>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</si>
  <si>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</si>
  <si>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</si>
  <si>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</si>
  <si>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</si>
  <si>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</si>
  <si>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</si>
  <si>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</si>
  <si>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</si>
  <si>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</si>
  <si>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</si>
  <si>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</si>
  <si>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</si>
  <si>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</si>
  <si>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</si>
  <si>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</si>
  <si>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</si>
  <si>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</si>
  <si>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</si>
  <si>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</si>
  <si>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</si>
  <si>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</si>
  <si>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</si>
  <si>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</si>
  <si>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</si>
  <si>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</si>
  <si>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</si>
  <si>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</si>
  <si>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</si>
  <si>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</si>
  <si>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</si>
  <si>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</si>
  <si>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</si>
  <si>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</si>
  <si>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</si>
  <si>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</si>
  <si>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</si>
  <si>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</si>
  <si>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</si>
  <si>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</si>
  <si>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</si>
  <si>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</si>
  <si>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</si>
  <si>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</si>
  <si>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</si>
  <si>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</si>
  <si>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</si>
  <si>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</si>
  <si>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</si>
  <si>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</si>
  <si>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</si>
  <si>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</si>
  <si>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</si>
  <si>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</si>
  <si>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</si>
  <si>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</si>
  <si>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</si>
  <si>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</si>
  <si>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</si>
  <si>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</si>
  <si>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</si>
  <si>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</si>
  <si>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</si>
  <si>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</si>
  <si>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</si>
  <si>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</si>
  <si>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</si>
  <si>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</si>
  <si>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</si>
  <si>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</si>
  <si>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</si>
  <si>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</si>
  <si>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</si>
  <si>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</si>
  <si>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</si>
  <si>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</si>
  <si>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</si>
  <si>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</si>
  <si>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</si>
  <si>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</si>
  <si>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</si>
  <si>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</si>
  <si>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</si>
  <si>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</si>
  <si>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</si>
  <si>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</si>
  <si>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</si>
  <si>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</si>
  <si>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</si>
  <si>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</si>
  <si>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</si>
  <si>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</si>
  <si>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</si>
  <si>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</si>
  <si>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</si>
  <si>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</si>
  <si>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</si>
  <si>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</si>
  <si>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</si>
  <si>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</si>
  <si>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</si>
  <si>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</si>
  <si>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</si>
  <si>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</si>
  <si>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</si>
  <si>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</si>
  <si>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</si>
  <si>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</si>
  <si>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</si>
  <si>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</si>
  <si>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</si>
  <si>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</si>
  <si>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</si>
  <si>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</si>
  <si>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</si>
  <si>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</si>
  <si>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</si>
  <si>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</si>
  <si>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</si>
  <si>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</si>
  <si>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</si>
  <si>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</si>
  <si>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</si>
  <si>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</si>
  <si>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</si>
  <si>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</si>
  <si>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</si>
  <si>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</si>
  <si>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</si>
  <si>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</si>
  <si>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</si>
  <si>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</si>
  <si>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</si>
  <si>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</si>
  <si>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</si>
  <si>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</si>
  <si>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</si>
  <si>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</si>
  <si>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</si>
  <si>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</si>
  <si>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</si>
  <si>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</si>
  <si>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</si>
  <si>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</si>
  <si>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</si>
  <si>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</si>
  <si>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</si>
  <si>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</si>
  <si>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</si>
  <si>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</si>
  <si>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</si>
  <si>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</si>
  <si>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</si>
  <si>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</si>
  <si>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</si>
  <si>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</si>
  <si>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</si>
  <si>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</si>
  <si>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</si>
  <si>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</si>
  <si>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</si>
  <si>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</si>
  <si>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</si>
  <si>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</si>
  <si>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</si>
  <si>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</si>
  <si>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</si>
  <si>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</si>
  <si>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</si>
  <si>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</si>
  <si>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</si>
  <si>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</si>
  <si>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</si>
  <si>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</si>
  <si>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</si>
  <si>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</si>
  <si>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</si>
  <si>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</si>
  <si>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</si>
  <si>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</si>
  <si>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</si>
  <si>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</si>
  <si>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</si>
  <si>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</si>
  <si>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</si>
  <si>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</si>
  <si>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</si>
  <si>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</si>
  <si>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</si>
  <si>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</si>
  <si>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</si>
  <si>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</si>
  <si>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</si>
  <si>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</si>
  <si>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</si>
  <si>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</si>
  <si>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</si>
  <si>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</si>
  <si>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</si>
  <si>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</si>
  <si>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</si>
  <si>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</si>
  <si>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</si>
  <si>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</si>
  <si>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</si>
  <si>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</si>
  <si>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</si>
  <si>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</si>
  <si>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</si>
  <si>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</si>
  <si>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</si>
  <si>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</si>
  <si>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</si>
  <si>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</si>
  <si>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</si>
  <si>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</si>
  <si>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</si>
  <si>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</si>
  <si>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</si>
  <si>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</si>
  <si>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</si>
  <si>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</si>
  <si>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</si>
  <si>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</si>
  <si>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</si>
  <si>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</si>
  <si>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</si>
  <si>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</si>
  <si>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</si>
  <si>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</si>
  <si>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</si>
  <si>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</si>
  <si>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</si>
  <si>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</si>
  <si>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</si>
  <si>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</si>
  <si>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</si>
  <si>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</si>
  <si>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</si>
  <si>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</si>
  <si>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</si>
  <si>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</si>
  <si>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</si>
  <si>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</si>
  <si>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</si>
  <si>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</si>
  <si>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</si>
  <si>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</si>
  <si>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</si>
  <si>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</si>
  <si>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</si>
  <si>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</si>
  <si>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</si>
  <si>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</si>
  <si>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</si>
  <si>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</si>
  <si>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</si>
  <si>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</si>
  <si>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</si>
  <si>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</si>
  <si>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</si>
  <si>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</si>
  <si>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</si>
  <si>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</si>
  <si>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</si>
  <si>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</si>
  <si>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</si>
  <si>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</si>
  <si>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</si>
  <si>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</si>
  <si>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</si>
  <si>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</si>
  <si>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</si>
  <si>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</si>
  <si>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</si>
  <si>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</si>
  <si>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</si>
  <si>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</si>
  <si>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</si>
  <si>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</si>
  <si>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</si>
  <si>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</si>
  <si>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</si>
  <si>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</si>
  <si>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</si>
  <si>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</si>
  <si>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</si>
  <si>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</si>
  <si>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</si>
  <si>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</si>
  <si>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</si>
  <si>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</si>
  <si>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</si>
  <si>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</si>
  <si>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</si>
  <si>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</si>
  <si>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</si>
  <si>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</si>
  <si>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</si>
  <si>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</si>
  <si>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</si>
  <si>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</si>
  <si>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</si>
  <si>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</si>
  <si>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</si>
  <si>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</si>
  <si>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</si>
  <si>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</si>
  <si>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</si>
  <si>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</si>
  <si>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</si>
  <si>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</si>
  <si>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</si>
  <si>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</si>
  <si>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</si>
  <si>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</si>
  <si>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</si>
  <si>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</si>
  <si>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</si>
  <si>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</si>
  <si>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</si>
  <si>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</si>
  <si>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</si>
  <si>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</si>
  <si>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</si>
  <si>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</si>
  <si>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</si>
  <si>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</si>
  <si>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</si>
  <si>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</si>
  <si>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</si>
  <si>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</si>
  <si>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</si>
  <si>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</si>
  <si>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</si>
  <si>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</si>
  <si>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</si>
  <si>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</si>
  <si>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</si>
  <si>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</si>
  <si>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</si>
  <si>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</si>
  <si>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</si>
  <si>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</si>
  <si>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</si>
  <si>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</si>
  <si>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</si>
  <si>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</si>
  <si>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</si>
  <si>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</si>
  <si>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</si>
  <si>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</si>
  <si>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</si>
  <si>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</si>
  <si>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</si>
  <si>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</si>
  <si>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</si>
  <si>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</si>
  <si>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</si>
  <si>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</si>
  <si>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</si>
  <si>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</si>
  <si>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</si>
  <si>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</si>
  <si>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</si>
  <si>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</si>
  <si>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</si>
  <si>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</si>
  <si>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</si>
  <si>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</si>
  <si>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</si>
  <si>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</si>
  <si>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</si>
  <si>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</si>
  <si>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</si>
  <si>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</si>
  <si>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</si>
  <si>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</si>
  <si>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</si>
  <si>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</si>
  <si>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</si>
  <si>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</si>
  <si>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</si>
  <si>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</si>
  <si>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</si>
  <si>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</si>
  <si>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</si>
  <si>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</si>
  <si>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</si>
  <si>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</si>
  <si>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</si>
  <si>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</si>
  <si>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</si>
  <si>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</si>
  <si>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</si>
  <si>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</si>
  <si>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</si>
  <si>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</si>
  <si>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</si>
  <si>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</si>
  <si>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</si>
  <si>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</si>
  <si>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</si>
  <si>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</si>
  <si>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</si>
  <si>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</si>
  <si>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</si>
  <si>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</si>
  <si>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</si>
  <si>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</si>
  <si>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</si>
  <si>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</si>
  <si>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</si>
  <si>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</si>
  <si>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</si>
  <si>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</si>
  <si>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</si>
  <si>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</si>
  <si>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</si>
  <si>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</si>
  <si>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</si>
  <si>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</si>
  <si>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</si>
  <si>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</si>
  <si>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</si>
  <si>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</si>
  <si>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</si>
  <si>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</si>
  <si>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</si>
  <si>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</si>
  <si>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</si>
  <si>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</si>
  <si>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</si>
  <si>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</si>
  <si>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</si>
  <si>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</si>
  <si>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</si>
  <si>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</si>
  <si>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</si>
  <si>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</si>
  <si>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</si>
  <si>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</si>
  <si>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</si>
  <si>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</si>
  <si>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</si>
  <si>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</si>
  <si>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</si>
  <si>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</si>
  <si>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</si>
  <si>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</si>
  <si>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</si>
  <si>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</si>
  <si>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</si>
  <si>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</si>
  <si>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</si>
  <si>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</si>
  <si>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</si>
  <si>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</si>
  <si>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</si>
  <si>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</si>
  <si>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</si>
  <si>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</si>
  <si>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</si>
  <si>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</si>
  <si>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</si>
  <si>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</si>
  <si>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</si>
  <si>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</si>
  <si>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</si>
  <si>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</si>
  <si>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</si>
  <si>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</si>
  <si>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</si>
  <si>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</si>
  <si>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</si>
  <si>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</si>
  <si>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</si>
  <si>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</si>
  <si>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</si>
  <si>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</si>
  <si>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</si>
  <si>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</si>
  <si>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</si>
  <si>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</si>
  <si>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</si>
  <si>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</si>
  <si>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</si>
  <si>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</si>
  <si>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</si>
  <si>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</si>
  <si>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</si>
  <si>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</si>
  <si>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</si>
  <si>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</si>
  <si>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</si>
  <si>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</si>
  <si>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</si>
  <si>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</si>
  <si>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</si>
  <si>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</si>
  <si>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</si>
  <si>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</si>
  <si>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</si>
  <si>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</si>
  <si>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</si>
  <si>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</si>
  <si>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</si>
  <si>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</si>
  <si>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</si>
  <si>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</si>
  <si>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</si>
  <si>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</si>
  <si>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</si>
  <si>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</si>
  <si>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</si>
  <si>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</si>
  <si>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</si>
  <si>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</si>
  <si>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</si>
  <si>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</si>
  <si>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</si>
  <si>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</si>
  <si>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</si>
  <si>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</si>
  <si>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</si>
  <si>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</si>
  <si>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</si>
  <si>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</si>
  <si>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</si>
  <si>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</si>
  <si>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</si>
  <si>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</si>
  <si>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</si>
  <si>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</si>
  <si>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</si>
  <si>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</si>
  <si>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</si>
  <si>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</si>
  <si>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</si>
  <si>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</si>
  <si>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</si>
  <si>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</si>
  <si>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</si>
  <si>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</si>
  <si>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</si>
  <si>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</si>
  <si>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</si>
  <si>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</si>
  <si>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</si>
  <si>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</si>
  <si>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</si>
  <si>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</si>
  <si>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</si>
  <si>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</si>
  <si>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</si>
  <si>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</si>
  <si>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</si>
  <si>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</si>
  <si>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</si>
  <si>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</si>
  <si>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</si>
  <si>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</si>
  <si>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</si>
  <si>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</si>
  <si>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</si>
  <si>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</si>
  <si>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</si>
  <si>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</si>
  <si>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</si>
  <si>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</si>
  <si>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</si>
  <si>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</si>
  <si>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</si>
  <si>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</si>
  <si>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</si>
  <si>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</si>
  <si>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</si>
  <si>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</si>
  <si>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</si>
  <si>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</si>
  <si>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</si>
  <si>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</si>
  <si>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</si>
  <si>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</si>
  <si>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</si>
  <si>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</si>
  <si>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</si>
  <si>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</si>
  <si>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</si>
  <si>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</si>
  <si>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</si>
  <si>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</si>
  <si>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</si>
  <si>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</si>
  <si>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</si>
  <si>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</si>
  <si>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</si>
  <si>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</si>
  <si>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</si>
  <si>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</si>
  <si>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</si>
  <si>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</si>
  <si>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</si>
  <si>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</si>
  <si>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</si>
  <si>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</si>
  <si>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</si>
  <si>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</si>
  <si>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</si>
  <si>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</si>
  <si>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</si>
  <si>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</si>
  <si>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</si>
  <si>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</si>
  <si>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</si>
  <si>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</si>
  <si>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</si>
  <si>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</si>
  <si>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</si>
  <si>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</si>
  <si>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</si>
  <si>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</si>
  <si>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</si>
  <si>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</si>
  <si>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</si>
  <si>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</si>
  <si>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</si>
  <si>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</si>
  <si>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</si>
  <si>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</si>
  <si>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</si>
  <si>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</si>
  <si>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</si>
  <si>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</si>
  <si>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</si>
  <si>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</si>
  <si>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</si>
  <si>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</si>
  <si>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</si>
  <si>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</si>
  <si>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</si>
  <si>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</si>
  <si>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</si>
  <si>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</si>
  <si>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</si>
  <si>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</si>
  <si>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</si>
  <si>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</si>
  <si>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</si>
  <si>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</si>
  <si>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</si>
  <si>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</si>
  <si>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</si>
  <si>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</si>
  <si>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</si>
  <si>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</si>
  <si>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</si>
  <si>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</si>
  <si>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</si>
  <si>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</si>
  <si>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</si>
  <si>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</si>
  <si>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</si>
  <si>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</si>
  <si>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</si>
  <si>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</si>
  <si>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</si>
  <si>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</si>
  <si>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</si>
  <si>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</si>
  <si>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</si>
  <si>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</si>
  <si>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</si>
  <si>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</si>
  <si>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</si>
  <si>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</si>
  <si>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</si>
  <si>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</si>
  <si>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</si>
  <si>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</si>
  <si>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</si>
  <si>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</si>
  <si>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</si>
  <si>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</si>
  <si>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</si>
  <si>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</si>
  <si>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</si>
  <si>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</si>
  <si>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</si>
  <si>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</si>
  <si>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</si>
  <si>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</si>
  <si>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</si>
  <si>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</si>
  <si>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</si>
  <si>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</si>
  <si>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</si>
  <si>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</si>
  <si>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</si>
  <si>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</si>
  <si>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</si>
  <si>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</si>
  <si>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</si>
  <si>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</si>
  <si>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</si>
  <si>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</si>
  <si>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</si>
  <si>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</si>
  <si>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</si>
  <si>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</si>
  <si>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</si>
  <si>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</si>
  <si>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</si>
  <si>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</si>
  <si>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</si>
  <si>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</si>
  <si>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</si>
  <si>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</si>
  <si>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</si>
  <si>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</si>
  <si>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</si>
  <si>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</si>
  <si>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</si>
  <si>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</si>
  <si>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</si>
  <si>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</si>
  <si>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</si>
  <si>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</si>
  <si>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</si>
  <si>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</si>
  <si>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</si>
  <si>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</si>
  <si>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</si>
  <si>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</si>
  <si>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</si>
  <si>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</si>
  <si>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</si>
  <si>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</si>
  <si>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</si>
  <si>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</si>
  <si>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</si>
  <si>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</si>
  <si>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</si>
  <si>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</si>
  <si>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</si>
  <si>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</si>
  <si>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</si>
  <si>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</si>
  <si>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</si>
  <si>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</si>
  <si>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</si>
  <si>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</si>
  <si>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</si>
  <si>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</si>
  <si>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</si>
  <si>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</si>
  <si>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</si>
  <si>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</si>
  <si>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</si>
  <si>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</si>
  <si>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</si>
  <si>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</si>
  <si>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</si>
  <si>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</si>
  <si>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</si>
  <si>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</si>
  <si>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</si>
  <si>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</si>
  <si>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</si>
  <si>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</si>
  <si>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</si>
  <si>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</si>
  <si>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</si>
  <si>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</si>
  <si>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</si>
  <si>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</si>
  <si>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</si>
  <si>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</si>
  <si>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</si>
  <si>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</si>
  <si>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</si>
  <si>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</si>
  <si>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</si>
  <si>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</si>
  <si>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</si>
  <si>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</si>
  <si>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</si>
  <si>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</si>
  <si>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</si>
  <si>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</si>
  <si>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</si>
  <si>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</si>
  <si>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</si>
  <si>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</si>
  <si>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</si>
  <si>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</si>
  <si>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</si>
  <si>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</si>
  <si>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</si>
  <si>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</si>
  <si>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</si>
  <si>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</si>
  <si>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</si>
  <si>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</si>
  <si>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</si>
  <si>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</si>
  <si>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</si>
  <si>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</si>
  <si>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</si>
  <si>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</si>
  <si>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</si>
  <si>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</si>
  <si>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</si>
  <si>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</si>
  <si>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</si>
  <si>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</si>
  <si>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</si>
  <si>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</si>
  <si>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</si>
  <si>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</si>
  <si>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</si>
  <si>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</si>
  <si>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</si>
  <si>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</si>
  <si>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</si>
  <si>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</si>
  <si>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</si>
  <si>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</si>
  <si>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</si>
  <si>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</si>
  <si>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</si>
  <si>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</si>
  <si>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</si>
  <si>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</si>
  <si>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</si>
  <si>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</si>
  <si>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</si>
  <si>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</si>
  <si>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</si>
  <si>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</si>
  <si>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</si>
  <si>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</si>
  <si>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</si>
  <si>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</si>
  <si>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</si>
  <si>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</si>
  <si>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</si>
  <si>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</si>
  <si>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</si>
  <si>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</si>
  <si>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</si>
  <si>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</si>
  <si>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</si>
  <si>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</si>
  <si>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</si>
  <si>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</si>
  <si>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</si>
  <si>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</si>
  <si>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</si>
  <si>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</si>
  <si>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</si>
  <si>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</si>
  <si>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</si>
  <si>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</si>
  <si>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</si>
  <si>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</si>
  <si>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</si>
  <si>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</si>
  <si>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</si>
  <si>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</si>
  <si>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</si>
  <si>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</si>
  <si>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</si>
  <si>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</si>
  <si>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</si>
  <si>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</si>
  <si>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</si>
  <si>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</si>
  <si>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</si>
  <si>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</si>
  <si>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</si>
  <si>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</si>
  <si>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</si>
  <si>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</si>
  <si>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</si>
  <si>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</si>
  <si>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</si>
  <si>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</si>
  <si>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</si>
  <si>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</si>
  <si>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</si>
  <si>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</si>
  <si>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</si>
  <si>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</si>
  <si>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</si>
  <si>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</si>
  <si>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</si>
  <si>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</si>
  <si>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</si>
  <si>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</si>
  <si>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</si>
  <si>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</si>
  <si>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</si>
  <si>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</si>
  <si>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</si>
  <si>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</si>
  <si>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</si>
  <si>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</si>
  <si>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</si>
  <si>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</si>
  <si>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</si>
  <si>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</si>
  <si>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</si>
  <si>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</si>
  <si>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</si>
  <si>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</si>
  <si>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</si>
  <si>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</si>
  <si>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</si>
  <si>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</si>
  <si>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</si>
  <si>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</si>
  <si>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</si>
  <si>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</si>
  <si>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</si>
  <si>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</si>
  <si>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</si>
  <si>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</si>
  <si>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</si>
  <si>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</si>
  <si>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</si>
  <si>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</si>
  <si>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</si>
  <si>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</si>
  <si>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</si>
  <si>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</si>
  <si>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</si>
  <si>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</si>
  <si>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</si>
  <si>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</si>
  <si>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</si>
  <si>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</si>
  <si>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</si>
  <si>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</si>
  <si>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</si>
  <si>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</si>
  <si>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</si>
  <si>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</si>
  <si>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</si>
  <si>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</si>
  <si>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</si>
  <si>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</si>
  <si>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</si>
  <si>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</si>
  <si>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</si>
  <si>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</si>
  <si>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</si>
  <si>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</si>
  <si>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</si>
  <si>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</si>
  <si>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</si>
  <si>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</si>
  <si>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</si>
  <si>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</si>
  <si>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</si>
  <si>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</si>
  <si>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</si>
  <si>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</si>
  <si>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</si>
  <si>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</si>
  <si>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</si>
  <si>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</si>
  <si>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</si>
  <si>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</si>
  <si>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</si>
  <si>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</si>
  <si>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</si>
  <si>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</si>
  <si>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</si>
  <si>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</si>
  <si>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</si>
  <si>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</si>
  <si>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</si>
  <si>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</si>
  <si>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</si>
  <si>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</si>
  <si>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</si>
  <si>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</si>
  <si>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</si>
  <si>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</si>
  <si>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</si>
  <si>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</si>
  <si>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</si>
  <si>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</si>
  <si>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</si>
  <si>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</si>
  <si>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</si>
  <si>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</si>
  <si>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</si>
  <si>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</si>
  <si>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</si>
  <si>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</si>
  <si>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</si>
  <si>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</si>
  <si>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</si>
  <si>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</si>
  <si>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</si>
  <si>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</si>
  <si>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</si>
  <si>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</si>
  <si>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</si>
  <si>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</si>
  <si>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</si>
  <si>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</si>
  <si>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</si>
  <si>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</si>
  <si>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</si>
  <si>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</si>
  <si>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</si>
  <si>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</si>
  <si>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</si>
  <si>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</si>
  <si>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</si>
  <si>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</si>
  <si>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</si>
  <si>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</si>
  <si>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</si>
  <si>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</si>
  <si>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</si>
  <si>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</si>
  <si>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</si>
  <si>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</si>
  <si>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</si>
  <si>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</si>
  <si>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</si>
  <si>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</si>
  <si>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</si>
  <si>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</si>
  <si>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</si>
  <si>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</si>
  <si>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</si>
  <si>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</si>
  <si>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</si>
  <si>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</si>
  <si>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</si>
  <si>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</si>
  <si>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</si>
  <si>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</si>
  <si>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</si>
  <si>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</si>
  <si>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</si>
  <si>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</si>
  <si>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</si>
  <si>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</si>
  <si>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</si>
  <si>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</si>
  <si>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</si>
  <si>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</si>
  <si>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</si>
  <si>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</si>
  <si>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</si>
  <si>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</si>
  <si>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</si>
  <si>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</si>
  <si>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</si>
  <si>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</si>
  <si>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</si>
  <si>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</si>
  <si>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</si>
  <si>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</si>
  <si>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</si>
  <si>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</si>
  <si>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</si>
  <si>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</si>
  <si>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</si>
  <si>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</si>
  <si>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</si>
  <si>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</si>
  <si>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</si>
  <si>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</si>
  <si>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</si>
  <si>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</si>
  <si>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</si>
  <si>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</si>
  <si>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</si>
  <si>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</si>
  <si>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</si>
  <si>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</si>
  <si>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</si>
  <si>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</si>
  <si>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</si>
  <si>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</si>
  <si>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</si>
  <si>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</si>
  <si>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</si>
  <si>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</si>
  <si>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</si>
  <si>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</si>
  <si>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</si>
  <si>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</si>
  <si>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</si>
  <si>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</si>
  <si>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</si>
  <si>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</si>
  <si>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</si>
  <si>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</si>
  <si>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</si>
  <si>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</si>
  <si>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</si>
  <si>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</si>
  <si>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</si>
  <si>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</si>
  <si>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</si>
  <si>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</si>
  <si>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</si>
  <si>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</si>
  <si>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</si>
  <si>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</si>
  <si>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</si>
  <si>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</si>
  <si>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</si>
  <si>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</si>
  <si>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</si>
  <si>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</si>
  <si>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</si>
  <si>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</si>
  <si>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</si>
  <si>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</si>
  <si>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</si>
  <si>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</si>
  <si>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</si>
  <si>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</si>
  <si>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</si>
  <si>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</si>
  <si>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</si>
  <si>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</si>
  <si>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</si>
  <si>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</si>
  <si>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</si>
  <si>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</si>
  <si>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</si>
  <si>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</si>
  <si>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</si>
  <si>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</si>
  <si>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</si>
  <si>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</si>
  <si>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</si>
  <si>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</si>
  <si>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</si>
  <si>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</si>
  <si>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</si>
  <si>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</si>
  <si>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</si>
  <si>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</si>
  <si>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</si>
  <si>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</si>
  <si>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</si>
  <si>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</si>
  <si>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</si>
  <si>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</si>
  <si>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</si>
  <si>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</si>
  <si>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</si>
  <si>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</si>
  <si>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</si>
  <si>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</si>
  <si>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</si>
  <si>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</si>
  <si>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</si>
  <si>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</si>
  <si>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</si>
  <si>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</si>
  <si>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</si>
  <si>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</si>
  <si>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</si>
  <si>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</si>
  <si>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</si>
  <si>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</si>
  <si>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</si>
  <si>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</si>
  <si>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</si>
  <si>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</si>
  <si>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</si>
  <si>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</si>
  <si>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</si>
  <si>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</si>
  <si>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</si>
  <si>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</si>
  <si>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</si>
  <si>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</si>
  <si>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</si>
  <si>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</si>
  <si>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</si>
  <si>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</si>
  <si>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</si>
  <si>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</si>
  <si>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</si>
  <si>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</si>
  <si>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</si>
  <si>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</si>
  <si>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</si>
  <si>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</si>
  <si>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</si>
  <si>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</si>
  <si>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</si>
  <si>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</si>
  <si>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</si>
  <si>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</si>
  <si>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</si>
  <si>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</si>
  <si>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</si>
  <si>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</si>
  <si>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</si>
  <si>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</si>
  <si>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</si>
  <si>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</si>
  <si>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</si>
  <si>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</si>
  <si>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</si>
  <si>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</si>
  <si>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</si>
  <si>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</si>
  <si>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</si>
  <si>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</si>
  <si>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</si>
  <si>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</si>
  <si>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</si>
  <si>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</si>
  <si>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</si>
  <si>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</si>
  <si>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</si>
  <si>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</si>
  <si>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</si>
  <si>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</si>
  <si>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</si>
  <si>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</si>
  <si>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</si>
  <si>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</si>
  <si>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</si>
  <si>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</si>
  <si>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</si>
  <si>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</si>
  <si>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</si>
  <si>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</si>
  <si>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</si>
  <si>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</si>
  <si>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</si>
  <si>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</si>
  <si>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</si>
  <si>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</si>
  <si>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</si>
  <si>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</si>
  <si>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</si>
  <si>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</si>
  <si>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</si>
  <si>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</si>
  <si>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</si>
  <si>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</si>
  <si>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</si>
  <si>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</si>
  <si>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</si>
  <si>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</si>
  <si>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</si>
  <si>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</si>
  <si>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</si>
  <si>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</si>
  <si>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</si>
  <si>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</si>
  <si>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</si>
  <si>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</si>
  <si>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</si>
  <si>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</si>
  <si>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</si>
  <si>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</si>
  <si>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</si>
  <si>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</si>
  <si>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</si>
  <si>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</si>
  <si>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</si>
  <si>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</si>
  <si>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</si>
  <si>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</si>
  <si>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</si>
  <si>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</si>
  <si>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</si>
  <si>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</si>
  <si>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</si>
  <si>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</si>
  <si>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</si>
  <si>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</si>
  <si>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</si>
  <si>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</si>
  <si>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</si>
  <si>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</si>
  <si>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</si>
  <si>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</si>
  <si>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</si>
  <si>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</si>
  <si>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</si>
  <si>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</si>
  <si>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</si>
  <si>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</si>
  <si>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</si>
  <si>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</si>
  <si>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</si>
  <si>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</si>
  <si>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</si>
  <si>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</si>
  <si>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</si>
  <si>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</si>
  <si>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</si>
  <si>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</si>
  <si>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</si>
  <si>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</si>
  <si>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</si>
  <si>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</si>
  <si>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</si>
  <si>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</si>
  <si>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</si>
  <si>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</si>
  <si>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</si>
  <si>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</si>
  <si>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</si>
  <si>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</si>
  <si>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</si>
  <si>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</si>
  <si>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</si>
  <si>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</si>
  <si>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</si>
  <si>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</si>
  <si>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</si>
  <si>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</si>
  <si>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</si>
  <si>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</si>
  <si>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</si>
  <si>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</si>
  <si>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</si>
  <si>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</si>
  <si>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</si>
  <si>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</si>
  <si>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</si>
  <si>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</si>
  <si>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</si>
  <si>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</si>
  <si>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</si>
  <si>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</si>
  <si>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</si>
  <si>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</si>
  <si>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</si>
  <si>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</si>
  <si>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</si>
  <si>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</si>
  <si>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</si>
  <si>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</si>
  <si>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</si>
  <si>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</si>
  <si>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</si>
  <si>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</si>
  <si>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</si>
  <si>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</si>
  <si>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</si>
  <si>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</si>
  <si>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</si>
  <si>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</si>
  <si>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</si>
  <si>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</si>
  <si>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</si>
  <si>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</si>
  <si>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</si>
  <si>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</si>
  <si>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</si>
  <si>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</si>
  <si>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</si>
  <si>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</si>
  <si>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</si>
  <si>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</si>
  <si>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</si>
  <si>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</si>
  <si>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</si>
  <si>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</si>
  <si>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</si>
  <si>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</si>
  <si>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</si>
  <si>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</si>
  <si>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</si>
  <si>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</si>
  <si>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</si>
  <si>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</si>
  <si>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</si>
  <si>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</si>
  <si>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</si>
  <si>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</si>
  <si>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</si>
  <si>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</si>
  <si>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</si>
  <si>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</si>
  <si>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</si>
  <si>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</si>
  <si>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</si>
  <si>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</si>
  <si>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</si>
  <si>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</si>
  <si>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</si>
  <si>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</si>
  <si>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</si>
  <si>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</si>
  <si>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</si>
  <si>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</si>
  <si>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</si>
  <si>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</si>
  <si>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</si>
  <si>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</si>
  <si>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</si>
  <si>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</si>
  <si>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</si>
  <si>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</si>
  <si>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</si>
  <si>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</si>
  <si>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</si>
  <si>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</si>
  <si>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</si>
  <si>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</si>
  <si>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</si>
  <si>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</si>
  <si>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</si>
  <si>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</si>
  <si>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</si>
  <si>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</si>
  <si>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</si>
  <si>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</si>
  <si>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</si>
  <si>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</si>
  <si>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</si>
  <si>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</si>
  <si>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</si>
  <si>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</si>
  <si>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</si>
  <si>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</si>
  <si>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</si>
  <si>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</si>
  <si>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</si>
  <si>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</si>
  <si>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</si>
  <si>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</si>
  <si>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</si>
  <si>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</si>
  <si>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</si>
  <si>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</si>
  <si>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</si>
  <si>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</si>
  <si>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</si>
  <si>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</si>
  <si>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</si>
  <si>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</si>
  <si>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</si>
  <si>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</si>
  <si>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</si>
  <si>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</si>
  <si>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</si>
  <si>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</si>
  <si>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</si>
  <si>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</si>
  <si>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</si>
  <si>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</si>
  <si>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</si>
  <si>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</si>
  <si>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</si>
  <si>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</si>
  <si>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</si>
  <si>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</si>
  <si>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</si>
  <si>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</si>
  <si>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</si>
  <si>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</si>
  <si>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</si>
  <si>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</si>
  <si>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</si>
  <si>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</si>
  <si>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</si>
  <si>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</si>
  <si>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</si>
  <si>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</si>
  <si>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</si>
  <si>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</si>
  <si>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</si>
  <si>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</si>
  <si>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</si>
  <si>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</si>
  <si>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</si>
  <si>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</si>
  <si>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</si>
  <si>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</si>
  <si>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</si>
  <si>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</si>
  <si>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</si>
  <si>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</si>
  <si>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</si>
  <si>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</si>
  <si>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</si>
  <si>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</si>
  <si>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</si>
  <si>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</si>
  <si>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</si>
  <si>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</si>
  <si>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</si>
  <si>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</si>
  <si>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</si>
  <si>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</si>
  <si>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</si>
  <si>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</si>
  <si>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</si>
  <si>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</si>
  <si>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</si>
  <si>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</si>
  <si>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</si>
  <si>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</si>
  <si>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</si>
  <si>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</si>
  <si>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</si>
  <si>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</si>
  <si>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</si>
  <si>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</si>
  <si>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</si>
  <si>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</si>
  <si>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</si>
  <si>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</si>
  <si>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</si>
  <si>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</si>
  <si>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</si>
  <si>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</si>
  <si>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</si>
  <si>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</si>
  <si>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</si>
  <si>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</si>
  <si>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</si>
  <si>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</si>
  <si>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</si>
  <si>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</si>
  <si>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</si>
  <si>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</si>
  <si>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</si>
  <si>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</si>
  <si>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</si>
  <si>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</si>
  <si>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</si>
  <si>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</si>
  <si>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</si>
  <si>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</si>
  <si>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</si>
  <si>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</si>
  <si>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</si>
  <si>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</si>
  <si>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</si>
  <si>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</si>
  <si>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</si>
  <si>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</si>
  <si>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</si>
  <si>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</si>
  <si>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</si>
  <si>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</si>
  <si>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</si>
  <si>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</si>
  <si>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</si>
  <si>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</si>
  <si>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</si>
  <si>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</si>
  <si>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</si>
  <si>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</si>
  <si>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</si>
  <si>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</si>
  <si>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</si>
  <si>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</si>
  <si>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</si>
  <si>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</si>
  <si>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</si>
  <si>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</si>
  <si>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</si>
  <si>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</si>
  <si>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</si>
  <si>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</si>
  <si>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</si>
  <si>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</si>
  <si>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</si>
  <si>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</si>
  <si>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</si>
  <si>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</si>
  <si>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</si>
  <si>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</si>
  <si>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</si>
  <si>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</si>
  <si>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</si>
  <si>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</si>
  <si>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</si>
  <si>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</si>
  <si>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</si>
  <si>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</si>
  <si>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</si>
  <si>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</si>
  <si>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</si>
  <si>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</si>
  <si>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</si>
  <si>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</si>
  <si>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</si>
  <si>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</si>
  <si>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</si>
  <si>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</si>
  <si>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</si>
  <si>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</si>
  <si>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</si>
  <si>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</si>
  <si>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</si>
  <si>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</si>
  <si>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</si>
  <si>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</si>
  <si>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</si>
  <si>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</si>
  <si>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</si>
  <si>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</si>
  <si>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</si>
  <si>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</si>
  <si>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</si>
  <si>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</si>
  <si>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</si>
  <si>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</si>
  <si>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</si>
  <si>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</si>
  <si>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</si>
  <si>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</si>
  <si>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</si>
  <si>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</si>
  <si>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</si>
  <si>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</si>
  <si>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</si>
  <si>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</si>
  <si>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</si>
  <si>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</si>
  <si>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</si>
  <si>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</si>
  <si>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</si>
  <si>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</si>
  <si>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</si>
  <si>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</si>
  <si>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</si>
  <si>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</si>
  <si>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</si>
  <si>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</si>
  <si>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</si>
  <si>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</si>
  <si>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</si>
  <si>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</si>
  <si>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</si>
  <si>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</si>
  <si>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</si>
  <si>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</si>
  <si>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</si>
  <si>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</si>
  <si>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</si>
  <si>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</si>
  <si>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</si>
  <si>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</si>
  <si>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</si>
  <si>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</si>
  <si>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</si>
  <si>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</si>
  <si>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</si>
  <si>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</si>
  <si>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</si>
  <si>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</si>
  <si>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</si>
  <si>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</si>
  <si>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</si>
  <si>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</si>
  <si>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</si>
  <si>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</si>
  <si>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</si>
  <si>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</si>
  <si>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</si>
  <si>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</si>
  <si>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</si>
  <si>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</si>
  <si>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</si>
  <si>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</si>
  <si>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</si>
  <si>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</si>
  <si>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</si>
  <si>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</si>
  <si>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</si>
  <si>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</si>
  <si>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</si>
  <si>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</si>
  <si>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</si>
  <si>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</si>
  <si>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</si>
  <si>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</si>
  <si>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</si>
  <si>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</si>
  <si>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</si>
  <si>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</si>
  <si>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</si>
  <si>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</si>
  <si>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</si>
  <si>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</si>
  <si>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</si>
  <si>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</si>
  <si>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</si>
  <si>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</si>
  <si>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</si>
  <si>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</si>
  <si>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</si>
  <si>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</si>
  <si>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</si>
  <si>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</si>
  <si>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</si>
  <si>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</si>
  <si>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</si>
  <si>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</si>
  <si>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</si>
  <si>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</si>
  <si>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</si>
  <si>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</si>
  <si>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</si>
  <si>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</si>
  <si>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</si>
  <si>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</si>
  <si>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</si>
  <si>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</si>
  <si>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</si>
  <si>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</si>
  <si>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</si>
  <si>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</si>
  <si>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</si>
  <si>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</si>
  <si>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</si>
  <si>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</si>
  <si>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</si>
  <si>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</si>
  <si>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</si>
  <si>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</si>
  <si>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</si>
  <si>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</si>
  <si>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</si>
  <si>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</si>
  <si>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</si>
  <si>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</si>
  <si>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</si>
  <si>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</si>
  <si>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</si>
  <si>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</si>
  <si>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</si>
  <si>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</si>
  <si>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</si>
  <si>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</si>
  <si>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</si>
  <si>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</si>
  <si>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</si>
  <si>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</si>
  <si>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</si>
  <si>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</si>
  <si>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</si>
  <si>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</si>
  <si>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</si>
  <si>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</si>
  <si>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</si>
  <si>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</si>
  <si>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</si>
  <si>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</si>
  <si>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</si>
  <si>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</si>
  <si>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</si>
  <si>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</si>
  <si>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</si>
  <si>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</si>
  <si>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</si>
  <si>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</si>
  <si>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</si>
  <si>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</si>
  <si>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</si>
  <si>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</si>
  <si>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</si>
  <si>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</si>
  <si>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</si>
  <si>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</si>
  <si>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</si>
  <si>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</si>
  <si>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</si>
  <si>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</si>
  <si>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</si>
  <si>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</si>
  <si>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</si>
  <si>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</si>
  <si>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</si>
  <si>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</si>
  <si>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</si>
  <si>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</si>
  <si>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</si>
  <si>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</si>
  <si>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</si>
  <si>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</si>
  <si>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</si>
  <si>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</si>
  <si>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</si>
  <si>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</si>
  <si>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</si>
  <si>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</si>
  <si>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</si>
  <si>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</si>
  <si>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</si>
  <si>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</si>
  <si>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</si>
  <si>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</si>
  <si>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</si>
  <si>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</si>
  <si>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</si>
  <si>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</si>
  <si>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</si>
  <si>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</si>
  <si>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</si>
  <si>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</si>
  <si>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</si>
  <si>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</si>
  <si>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</si>
  <si>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</si>
  <si>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</si>
  <si>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</si>
  <si>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</si>
  <si>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</si>
  <si>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</si>
  <si>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</si>
  <si>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</si>
  <si>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</si>
  <si>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</si>
  <si>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</si>
  <si>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</si>
  <si>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</si>
  <si>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</si>
  <si>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</si>
  <si>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</si>
  <si>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</si>
  <si>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</si>
  <si>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</si>
  <si>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</si>
  <si>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</si>
  <si>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</si>
  <si>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</si>
  <si>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</si>
  <si>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</si>
  <si>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</si>
  <si>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</si>
  <si>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</si>
  <si>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</si>
  <si>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</si>
  <si>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</si>
  <si>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</si>
  <si>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</si>
  <si>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</si>
  <si>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</si>
  <si>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</si>
  <si>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</si>
  <si>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</si>
  <si>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</si>
  <si>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</si>
  <si>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</si>
  <si>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</si>
  <si>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</si>
  <si>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</si>
  <si>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</si>
  <si>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</si>
  <si>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</si>
  <si>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</si>
  <si>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</si>
  <si>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</si>
  <si>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</si>
  <si>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</si>
  <si>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</si>
  <si>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</si>
  <si>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</si>
  <si>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</si>
  <si>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</si>
  <si>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</si>
  <si>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</si>
  <si>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</si>
  <si>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</si>
  <si>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</si>
  <si>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</si>
  <si>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</si>
  <si>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</si>
  <si>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</si>
  <si>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</si>
  <si>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</si>
  <si>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</si>
  <si>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</si>
  <si>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</si>
  <si>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</si>
  <si>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</si>
  <si>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</si>
  <si>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</si>
  <si>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</si>
  <si>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</si>
  <si>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</si>
  <si>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</si>
  <si>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</si>
  <si>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</si>
  <si>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</si>
  <si>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</si>
  <si>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</si>
  <si>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</si>
  <si>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</si>
  <si>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</si>
  <si>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</si>
  <si>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</si>
  <si>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</si>
  <si>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</si>
  <si>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</si>
  <si>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</si>
  <si>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</si>
  <si>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</si>
  <si>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</si>
  <si>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</si>
  <si>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</si>
  <si>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</si>
  <si>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</si>
  <si>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</si>
  <si>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</si>
  <si>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</si>
  <si>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</si>
  <si>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</si>
  <si>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</si>
  <si>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</si>
  <si>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</si>
  <si>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</si>
  <si>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</si>
  <si>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</si>
  <si>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</si>
  <si>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</si>
  <si>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</si>
  <si>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</si>
  <si>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</si>
  <si>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</si>
  <si>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</si>
  <si>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</si>
  <si>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</si>
  <si>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</si>
  <si>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</si>
  <si>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</si>
  <si>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</si>
  <si>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</si>
  <si>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</si>
  <si>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</si>
  <si>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</si>
  <si>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</si>
  <si>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</si>
  <si>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</si>
  <si>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</si>
  <si>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</si>
  <si>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</si>
  <si>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</si>
  <si>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</si>
  <si>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</si>
  <si>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</si>
  <si>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</si>
  <si>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</si>
  <si>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</si>
  <si>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</si>
  <si>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</si>
  <si>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</si>
  <si>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</si>
  <si>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</si>
  <si>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</si>
  <si>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</si>
  <si>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</si>
  <si>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</si>
  <si>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</si>
  <si>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</si>
  <si>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</si>
  <si>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</si>
  <si>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</si>
  <si>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</si>
  <si>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</si>
  <si>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</si>
  <si>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</si>
  <si>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</si>
  <si>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</si>
  <si>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</si>
  <si>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</si>
  <si>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</si>
  <si>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</si>
  <si>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</si>
  <si>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</si>
  <si>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</si>
  <si>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</si>
  <si>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</si>
  <si>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</si>
  <si>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</si>
  <si>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</si>
  <si>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</si>
  <si>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</si>
  <si>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</si>
  <si>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</si>
  <si>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</si>
  <si>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</si>
  <si>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</si>
  <si>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</si>
  <si>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</si>
  <si>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</si>
  <si>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</si>
  <si>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</si>
  <si>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</si>
  <si>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</si>
  <si>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</si>
  <si>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</si>
  <si>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</si>
  <si>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</si>
  <si>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</si>
  <si>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</si>
  <si>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</si>
  <si>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</si>
  <si>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</si>
  <si>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</si>
  <si>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</si>
  <si>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</si>
  <si>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</si>
  <si>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</si>
  <si>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</si>
  <si>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</si>
  <si>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</si>
  <si>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</si>
  <si>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</si>
  <si>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</si>
  <si>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</si>
  <si>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</si>
  <si>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</si>
  <si>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</si>
  <si>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</si>
  <si>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</si>
  <si>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</si>
  <si>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</si>
  <si>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</si>
  <si>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</si>
  <si>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</si>
  <si>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</si>
  <si>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</si>
  <si>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</si>
  <si>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</si>
  <si>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</si>
  <si>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</si>
  <si>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</si>
  <si>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</si>
  <si>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</si>
  <si>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</si>
  <si>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</si>
  <si>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</si>
  <si>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</si>
  <si>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</si>
  <si>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</si>
  <si>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</si>
  <si>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</si>
  <si>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</si>
  <si>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</si>
  <si>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</si>
  <si>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</si>
  <si>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</si>
  <si>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</si>
  <si>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</si>
  <si>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</si>
  <si>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</si>
  <si>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</si>
  <si>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</si>
  <si>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</si>
  <si>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</si>
  <si>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</si>
  <si>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</si>
  <si>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</si>
  <si>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</si>
  <si>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</si>
  <si>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</si>
  <si>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</si>
  <si>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</si>
  <si>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</si>
  <si>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</si>
  <si>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</si>
  <si>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</si>
  <si>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</si>
  <si>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</si>
  <si>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</si>
  <si>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</si>
  <si>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</si>
  <si>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</si>
  <si>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</si>
  <si>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</si>
  <si>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</si>
  <si>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</si>
  <si>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</si>
  <si>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</si>
  <si>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</si>
  <si>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</si>
  <si>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</si>
  <si>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</si>
  <si>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</si>
  <si>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</si>
  <si>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</si>
  <si>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</si>
  <si>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</si>
  <si>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</si>
  <si>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</si>
  <si>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</si>
  <si>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</si>
  <si>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</si>
  <si>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</si>
  <si>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</si>
  <si>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</si>
  <si>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</si>
  <si>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</si>
  <si>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</si>
  <si>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</si>
  <si>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</si>
  <si>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</si>
  <si>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</si>
  <si>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</si>
  <si>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</si>
  <si>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</si>
  <si>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</si>
  <si>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</si>
  <si>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</si>
  <si>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</si>
  <si>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</si>
  <si>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</si>
  <si>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</si>
  <si>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</si>
  <si>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</si>
  <si>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</si>
  <si>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</si>
  <si>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</si>
  <si>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</si>
  <si>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</si>
  <si>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</si>
  <si>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</si>
  <si>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</si>
  <si>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</si>
  <si>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</si>
  <si>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</si>
  <si>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</si>
  <si>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</si>
  <si>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</si>
  <si>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</si>
  <si>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</si>
  <si>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</si>
  <si>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</si>
  <si>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</si>
  <si>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</si>
  <si>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</si>
  <si>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</si>
  <si>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</si>
  <si>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</si>
  <si>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</si>
  <si>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</si>
  <si>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</si>
  <si>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</si>
  <si>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</si>
  <si>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</si>
  <si>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</si>
  <si>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</si>
  <si>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</si>
  <si>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</si>
  <si>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</si>
  <si>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</si>
  <si>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</si>
  <si>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</si>
  <si>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</si>
  <si>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</si>
  <si>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</si>
  <si>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</si>
  <si>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</si>
  <si>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</si>
  <si>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</si>
  <si>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</si>
  <si>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</si>
  <si>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</si>
  <si>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</si>
  <si>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</si>
  <si>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</si>
  <si>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</si>
  <si>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</si>
  <si>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</si>
  <si>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</si>
  <si>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</si>
  <si>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</si>
  <si>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</si>
  <si>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</si>
  <si>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</si>
  <si>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</si>
  <si>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</si>
  <si>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</si>
  <si>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</si>
  <si>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</si>
  <si>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</si>
  <si>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</si>
  <si>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</si>
  <si>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</si>
  <si>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</si>
  <si>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</si>
  <si>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</si>
  <si>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</si>
  <si>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</si>
  <si>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</si>
  <si>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</si>
  <si>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</si>
  <si>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</si>
  <si>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</si>
  <si>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</si>
  <si>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</si>
  <si>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</si>
  <si>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</si>
  <si>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</si>
  <si>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</si>
  <si>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</si>
  <si>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</si>
  <si>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</si>
  <si>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</si>
  <si>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</si>
  <si>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</si>
  <si>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</si>
  <si>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</si>
  <si>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</si>
  <si>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</si>
  <si>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</si>
  <si>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</si>
  <si>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</si>
  <si>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</si>
  <si>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</si>
  <si>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</si>
  <si>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</si>
  <si>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</si>
  <si>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</si>
  <si>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</si>
  <si>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</si>
  <si>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</si>
  <si>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</si>
  <si>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</si>
  <si>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</si>
  <si>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</si>
  <si>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</si>
  <si>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</si>
  <si>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</si>
  <si>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</si>
  <si>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</si>
  <si>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</si>
  <si>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</si>
  <si>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</si>
  <si>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</si>
  <si>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</si>
  <si>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</si>
  <si>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</si>
  <si>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</si>
  <si>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</si>
  <si>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</si>
  <si>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</si>
  <si>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</si>
  <si>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</si>
  <si>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</si>
  <si>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</si>
  <si>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</si>
  <si>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</si>
  <si>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</si>
  <si>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</si>
  <si>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</si>
  <si>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</si>
  <si>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</si>
  <si>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</si>
  <si>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</si>
  <si>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</si>
  <si>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</si>
  <si>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</si>
  <si>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</si>
  <si>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</si>
  <si>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</si>
  <si>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</si>
  <si>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</si>
  <si>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</si>
  <si>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</si>
  <si>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</si>
  <si>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</si>
  <si>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</si>
  <si>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</si>
  <si>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</si>
  <si>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</si>
  <si>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</si>
  <si>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</si>
  <si>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</si>
  <si>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</si>
  <si>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</si>
  <si>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</si>
  <si>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</si>
  <si>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</si>
  <si>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</si>
  <si>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</si>
  <si>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</si>
  <si>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</si>
  <si>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</si>
  <si>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</si>
  <si>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</si>
  <si>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</si>
  <si>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</si>
  <si>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</si>
  <si>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</si>
  <si>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</si>
  <si>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</si>
  <si>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</si>
  <si>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</si>
  <si>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</si>
  <si>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</si>
  <si>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</si>
  <si>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</si>
  <si>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</si>
  <si>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</si>
  <si>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</si>
  <si>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</si>
  <si>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</si>
  <si>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</si>
  <si>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</si>
  <si>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</si>
  <si>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</si>
  <si>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</si>
  <si>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</si>
  <si>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</si>
  <si>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</si>
  <si>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</si>
  <si>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</si>
  <si>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</si>
  <si>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</si>
  <si>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</si>
  <si>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</si>
  <si>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</si>
  <si>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</si>
  <si>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</si>
  <si>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</si>
  <si>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</si>
  <si>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</si>
  <si>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</si>
  <si>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</si>
  <si>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</si>
  <si>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</si>
  <si>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</si>
  <si>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</si>
  <si>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</si>
  <si>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</si>
  <si>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</si>
  <si>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</si>
  <si>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</si>
  <si>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</si>
  <si>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</si>
  <si>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</si>
  <si>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</si>
  <si>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</si>
  <si>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</si>
  <si>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</si>
  <si>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</si>
  <si>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</si>
  <si>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</si>
  <si>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</si>
  <si>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</si>
  <si>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</si>
  <si>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</si>
  <si>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</si>
  <si>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</si>
  <si>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</si>
  <si>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</si>
  <si>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</si>
  <si>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</si>
  <si>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</si>
  <si>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</si>
  <si>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</si>
  <si>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</si>
  <si>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</si>
  <si>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</si>
  <si>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</si>
  <si>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</si>
  <si>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</si>
  <si>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</si>
  <si>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</si>
  <si>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</si>
  <si>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</si>
  <si>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</si>
  <si>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</si>
  <si>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</si>
  <si>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</si>
  <si>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</si>
  <si>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</si>
  <si>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</si>
  <si>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</si>
  <si>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</si>
  <si>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</si>
  <si>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</si>
  <si>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</si>
  <si>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</si>
  <si>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</si>
  <si>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</si>
  <si>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</si>
  <si>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</si>
  <si>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</si>
  <si>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</si>
  <si>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</si>
  <si>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</si>
  <si>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</si>
  <si>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</si>
  <si>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</si>
  <si>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</si>
  <si>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</si>
  <si>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</si>
  <si>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</si>
  <si>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</si>
  <si>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</si>
  <si>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</si>
  <si>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</si>
  <si>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</si>
  <si>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</si>
  <si>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</si>
  <si>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</si>
  <si>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</si>
  <si>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</si>
  <si>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</si>
  <si>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</si>
  <si>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</si>
  <si>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</si>
  <si>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</si>
  <si>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</si>
  <si>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</si>
  <si>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</si>
  <si>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</si>
  <si>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</si>
  <si>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</si>
  <si>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</si>
  <si>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</si>
  <si>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</si>
  <si>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</si>
  <si>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</si>
  <si>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</si>
  <si>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</si>
  <si>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</si>
  <si>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</si>
  <si>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</si>
  <si>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</si>
  <si>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</si>
  <si>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</si>
  <si>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</si>
  <si>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</si>
  <si>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</si>
  <si>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</si>
  <si>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</si>
  <si>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</si>
  <si>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</si>
  <si>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</si>
  <si>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</si>
  <si>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</si>
  <si>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</si>
  <si>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</si>
  <si>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</si>
  <si>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</si>
  <si>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</si>
  <si>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</si>
  <si>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</si>
  <si>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</si>
  <si>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</si>
  <si>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</si>
  <si>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</si>
  <si>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</si>
  <si>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</si>
  <si>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</si>
  <si>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</si>
  <si>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</si>
  <si>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</si>
  <si>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</si>
  <si>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</si>
  <si>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</si>
  <si>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</si>
  <si>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</si>
  <si>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</si>
  <si>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</si>
  <si>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</si>
  <si>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</si>
  <si>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</si>
  <si>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</si>
  <si>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</si>
  <si>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</si>
  <si>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</si>
  <si>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</si>
  <si>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</si>
  <si>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</si>
  <si>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</si>
  <si>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</si>
  <si>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</si>
  <si>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</si>
  <si>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</si>
  <si>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</si>
  <si>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</si>
  <si>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</si>
  <si>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</si>
  <si>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</si>
  <si>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</si>
  <si>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</si>
  <si>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</si>
  <si>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</si>
  <si>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</si>
  <si>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</si>
  <si>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</si>
  <si>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</si>
  <si>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</si>
  <si>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</si>
  <si>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</si>
  <si>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</si>
  <si>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</si>
  <si>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</si>
  <si>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</si>
  <si>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</si>
  <si>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</si>
  <si>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</si>
  <si>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</si>
  <si>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</si>
  <si>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</si>
  <si>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</si>
  <si>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</si>
  <si>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</si>
  <si>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</si>
  <si>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</si>
  <si>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</si>
  <si>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</si>
  <si>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</si>
  <si>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</si>
  <si>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</si>
  <si>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</si>
  <si>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</si>
  <si>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</si>
  <si>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</si>
  <si>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</si>
  <si>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</si>
  <si>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</si>
  <si>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</si>
  <si>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</si>
  <si>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</si>
  <si>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</si>
  <si>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</si>
  <si>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</si>
  <si>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</si>
  <si>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</si>
  <si>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</si>
  <si>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</si>
  <si>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</si>
  <si>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</si>
  <si>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</si>
  <si>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</si>
  <si>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</si>
  <si>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</si>
  <si>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</si>
  <si>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</si>
  <si>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</si>
  <si>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</si>
  <si>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</si>
  <si>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</si>
  <si>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</si>
  <si>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</si>
  <si>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</si>
  <si>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</si>
  <si>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</si>
  <si>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</si>
  <si>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</si>
  <si>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</si>
  <si>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</si>
  <si>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</si>
  <si>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</si>
  <si>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</si>
  <si>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</si>
  <si>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</si>
  <si>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</si>
  <si>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</si>
  <si>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</si>
  <si>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</si>
  <si>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</si>
  <si>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</si>
  <si>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</si>
  <si>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</si>
  <si>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</si>
  <si>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</si>
  <si>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</si>
  <si>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</si>
  <si>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</si>
  <si>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</si>
  <si>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</si>
  <si>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</si>
  <si>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</si>
  <si>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</si>
  <si>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</si>
  <si>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</si>
  <si>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</si>
  <si>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</si>
  <si>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</si>
  <si>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</si>
  <si>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</si>
  <si>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</si>
  <si>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</si>
  <si>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</si>
  <si>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</si>
  <si>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</si>
  <si>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</si>
  <si>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</si>
  <si>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</si>
  <si>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</si>
  <si>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</si>
  <si>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</si>
  <si>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</si>
  <si>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</si>
  <si>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</si>
  <si>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</si>
  <si>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</si>
  <si>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</si>
  <si>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</si>
  <si>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</si>
  <si>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</si>
  <si>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</si>
  <si>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</si>
  <si>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</si>
  <si>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</si>
  <si>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</si>
  <si>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</si>
  <si>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</si>
  <si>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</si>
  <si>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</si>
  <si>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</si>
  <si>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</si>
  <si>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</si>
  <si>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</si>
  <si>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</si>
  <si>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</si>
  <si>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</si>
  <si>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</si>
  <si>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</si>
  <si>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</si>
  <si>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</si>
  <si>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</si>
  <si>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</si>
  <si>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</si>
  <si>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</si>
  <si>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</si>
  <si>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</si>
  <si>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</si>
  <si>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</si>
  <si>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</si>
  <si>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</si>
  <si>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</si>
  <si>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</si>
  <si>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</si>
  <si>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</si>
  <si>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</si>
  <si>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</si>
  <si>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</si>
  <si>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</si>
  <si>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</si>
  <si>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</si>
  <si>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</si>
  <si>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</si>
  <si>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</si>
  <si>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</si>
  <si>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</si>
  <si>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</si>
  <si>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</si>
  <si>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</si>
  <si>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</si>
  <si>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</si>
  <si>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</si>
  <si>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</si>
  <si>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</si>
  <si>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</si>
  <si>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</si>
  <si>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</si>
  <si>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</si>
  <si>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</si>
  <si>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</si>
  <si>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</si>
  <si>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</si>
  <si>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</si>
  <si>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</si>
  <si>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</si>
  <si>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</si>
  <si>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</si>
  <si>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</si>
  <si>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</si>
  <si>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</si>
  <si>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</si>
  <si>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</si>
  <si>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</si>
  <si>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</si>
  <si>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</si>
  <si>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</si>
  <si>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</si>
  <si>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</si>
  <si>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</si>
  <si>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</si>
  <si>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</si>
  <si>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</si>
  <si>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</si>
  <si>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</si>
  <si>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</si>
  <si>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</si>
  <si>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</si>
  <si>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</si>
  <si>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</si>
  <si>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</si>
  <si>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</si>
  <si>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</si>
  <si>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</si>
  <si>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</si>
  <si>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</si>
  <si>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</si>
  <si>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</si>
  <si>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</si>
  <si>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</si>
  <si>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</si>
  <si>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</si>
  <si>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</si>
  <si>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</si>
  <si>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</si>
  <si>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</si>
  <si>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</si>
  <si>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</si>
  <si>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</si>
  <si>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</si>
  <si>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</si>
  <si>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</si>
  <si>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</si>
  <si>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</si>
  <si>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</si>
  <si>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</si>
  <si>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</si>
  <si>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</si>
  <si>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</si>
  <si>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</si>
  <si>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</si>
  <si>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</si>
  <si>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</si>
  <si>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</si>
  <si>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</si>
  <si>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</si>
  <si>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</si>
  <si>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</si>
  <si>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</si>
  <si>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</si>
  <si>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</si>
  <si>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</si>
  <si>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</si>
  <si>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</si>
  <si>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</si>
  <si>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</si>
  <si>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</si>
  <si>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</si>
  <si>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</si>
  <si>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</si>
  <si>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</si>
  <si>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</si>
  <si>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</si>
  <si>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</si>
  <si>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</si>
  <si>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</si>
  <si>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</si>
  <si>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</si>
  <si>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</si>
  <si>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</si>
  <si>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</si>
  <si>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</si>
  <si>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</si>
  <si>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</si>
  <si>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</si>
  <si>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</si>
  <si>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</si>
  <si>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</si>
  <si>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</si>
  <si>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</si>
  <si>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</si>
  <si>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</si>
  <si>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</si>
  <si>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</si>
  <si>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</si>
  <si>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</si>
  <si>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</si>
  <si>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</si>
  <si>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</si>
  <si>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</si>
  <si>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</si>
  <si>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</si>
  <si>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</si>
  <si>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</si>
  <si>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</si>
  <si>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</si>
  <si>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</si>
  <si>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</si>
  <si>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</si>
  <si>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</si>
  <si>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</si>
  <si>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</si>
  <si>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</si>
  <si>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</si>
  <si>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</si>
  <si>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</si>
  <si>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</si>
  <si>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</si>
  <si>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</si>
  <si>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</si>
  <si>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</si>
  <si>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</si>
  <si>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</si>
  <si>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</si>
  <si>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</si>
  <si>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</si>
  <si>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</si>
  <si>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</si>
  <si>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</si>
  <si>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</si>
  <si>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</si>
  <si>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</si>
  <si>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</si>
  <si>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</si>
  <si>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</si>
  <si>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</si>
  <si>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</si>
  <si>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</si>
  <si>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</si>
  <si>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</si>
  <si>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</si>
  <si>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</si>
  <si>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</si>
  <si>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</si>
  <si>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</si>
  <si>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</si>
  <si>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</si>
  <si>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</si>
  <si>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</si>
  <si>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</si>
  <si>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</si>
  <si>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</si>
  <si>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</si>
  <si>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</si>
  <si>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</si>
  <si>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</si>
  <si>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</si>
  <si>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</si>
  <si>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</si>
  <si>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</si>
  <si>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</si>
  <si>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</si>
  <si>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</si>
  <si>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</si>
  <si>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</si>
  <si>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</si>
  <si>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</si>
  <si>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</si>
  <si>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</si>
  <si>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</si>
  <si>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</si>
  <si>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</si>
  <si>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</si>
  <si>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</si>
  <si>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</si>
  <si>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</si>
  <si>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</si>
  <si>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</si>
  <si>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</si>
  <si>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</si>
  <si>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</si>
  <si>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</si>
  <si>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</si>
  <si>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</si>
  <si>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</si>
  <si>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</si>
  <si>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</si>
  <si>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</si>
  <si>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</si>
  <si>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</si>
  <si>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</si>
  <si>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</si>
  <si>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</si>
  <si>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</si>
  <si>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</si>
  <si>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</si>
  <si>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</si>
  <si>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</si>
  <si>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</si>
  <si>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</si>
  <si>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</si>
  <si>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</si>
  <si>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</si>
  <si>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</si>
  <si>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</si>
  <si>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</si>
  <si>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</si>
  <si>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</si>
  <si>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</si>
  <si>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</si>
  <si>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</si>
  <si>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</si>
  <si>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</si>
  <si>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</si>
  <si>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</si>
  <si>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</si>
  <si>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</si>
  <si>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</si>
  <si>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</si>
  <si>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</si>
  <si>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</si>
  <si>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</si>
  <si>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</si>
  <si>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</si>
  <si>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</si>
  <si>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</si>
  <si>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</si>
  <si>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</si>
  <si>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</si>
  <si>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</si>
  <si>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</si>
  <si>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</si>
  <si>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</si>
  <si>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</si>
  <si>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</si>
  <si>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</si>
  <si>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</si>
  <si>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</si>
  <si>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</si>
  <si>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</si>
  <si>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</si>
  <si>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</si>
  <si>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</si>
  <si>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</si>
  <si>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</si>
  <si>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</si>
  <si>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</si>
  <si>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</si>
  <si>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</si>
  <si>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</si>
  <si>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</si>
  <si>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</si>
  <si>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</si>
  <si>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</si>
  <si>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</si>
  <si>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</si>
  <si>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</si>
  <si>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</si>
  <si>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</si>
  <si>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</si>
  <si>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</si>
  <si>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</si>
  <si>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</si>
  <si>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</si>
  <si>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</si>
  <si>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</si>
  <si>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</si>
  <si>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</si>
  <si>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</si>
  <si>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</si>
  <si>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</si>
  <si>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</si>
  <si>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</si>
  <si>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</si>
  <si>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</si>
  <si>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</si>
  <si>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</si>
  <si>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</si>
  <si>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</si>
  <si>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</si>
  <si>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</si>
  <si>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</si>
  <si>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</si>
  <si>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</si>
  <si>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</si>
  <si>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</si>
  <si>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</si>
  <si>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</si>
  <si>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</si>
  <si>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</si>
  <si>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</si>
  <si>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</si>
  <si>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</si>
  <si>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</si>
  <si>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</si>
  <si>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</si>
  <si>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</si>
  <si>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</si>
  <si>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</si>
  <si>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</si>
  <si>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</si>
  <si>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</si>
  <si>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</si>
  <si>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</si>
  <si>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</si>
  <si>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</si>
  <si>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</si>
  <si>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</si>
  <si>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</si>
  <si>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</si>
  <si>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</si>
  <si>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</si>
  <si>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</si>
  <si>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</si>
  <si>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</si>
  <si>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</si>
  <si>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</si>
  <si>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</si>
  <si>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</si>
  <si>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</si>
  <si>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</si>
  <si>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</si>
  <si>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</si>
  <si>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</si>
  <si>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</si>
  <si>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</si>
  <si>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</si>
  <si>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</si>
  <si>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</si>
  <si>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</si>
  <si>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</si>
  <si>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</si>
  <si>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</si>
  <si>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</si>
  <si>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</si>
  <si>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</si>
  <si>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</si>
  <si>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</si>
  <si>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</si>
  <si>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</si>
  <si>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</si>
  <si>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</si>
  <si>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</si>
  <si>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</si>
  <si>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</si>
  <si>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</si>
  <si>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</si>
  <si>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</si>
  <si>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</si>
  <si>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</si>
  <si>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</si>
  <si>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</si>
  <si>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</si>
  <si>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</si>
  <si>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</si>
  <si>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</si>
  <si>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</si>
  <si>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</si>
  <si>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</si>
  <si>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</si>
  <si>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</si>
  <si>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</si>
  <si>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</si>
  <si>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</si>
  <si>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</si>
  <si>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</si>
  <si>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</si>
  <si>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</si>
  <si>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</si>
  <si>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</si>
  <si>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</si>
  <si>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</si>
  <si>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</si>
  <si>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</si>
  <si>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</si>
  <si>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</si>
  <si>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</si>
  <si>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</si>
  <si>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</si>
  <si>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</si>
  <si>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</si>
  <si>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</si>
  <si>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</si>
  <si>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</si>
  <si>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</si>
  <si>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</si>
  <si>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</si>
  <si>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</si>
  <si>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</si>
  <si>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</si>
  <si>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</si>
  <si>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</si>
  <si>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</si>
  <si>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</si>
  <si>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</si>
  <si>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</si>
  <si>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</si>
  <si>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</si>
  <si>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</si>
  <si>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</si>
  <si>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</si>
  <si>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</si>
  <si>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</si>
  <si>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</si>
  <si>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</si>
  <si>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</si>
  <si>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</si>
  <si>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</si>
  <si>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</si>
  <si>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</si>
  <si>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</si>
  <si>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</si>
  <si>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</si>
  <si>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</si>
  <si>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</si>
  <si>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</si>
  <si>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</si>
  <si>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</si>
  <si>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</si>
  <si>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</si>
  <si>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</si>
  <si>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</si>
  <si>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</si>
  <si>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</si>
  <si>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</si>
  <si>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</si>
  <si>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</si>
  <si>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</si>
  <si>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</si>
  <si>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</si>
  <si>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</si>
  <si>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</si>
  <si>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</si>
  <si>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</si>
  <si>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</si>
  <si>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</si>
  <si>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</si>
  <si>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</si>
  <si>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</si>
  <si>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</si>
  <si>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</si>
  <si>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</si>
  <si>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</si>
  <si>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</si>
  <si>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</si>
  <si>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</si>
  <si>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</si>
  <si>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</si>
  <si>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</si>
  <si>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</si>
  <si>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</si>
  <si>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</si>
  <si>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</si>
  <si>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</si>
  <si>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</si>
  <si>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</si>
  <si>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</si>
  <si>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</si>
  <si>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</si>
  <si>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</si>
  <si>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</si>
  <si>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</si>
  <si>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</si>
  <si>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</si>
  <si>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</si>
  <si>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</si>
  <si>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</si>
  <si>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</si>
  <si>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</si>
  <si>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</si>
  <si>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</si>
  <si>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</si>
  <si>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</si>
  <si>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</si>
  <si>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</si>
  <si>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</si>
  <si>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</si>
  <si>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</si>
  <si>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</si>
  <si>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</si>
  <si>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</si>
  <si>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</si>
  <si>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</si>
  <si>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</si>
  <si>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</si>
  <si>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</si>
  <si>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</si>
  <si>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</si>
  <si>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</si>
  <si>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</si>
  <si>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</si>
  <si>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</si>
  <si>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</si>
  <si>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</si>
  <si>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</si>
  <si>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</si>
  <si>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</si>
  <si>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</si>
  <si>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</si>
  <si>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</si>
  <si>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</si>
  <si>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</si>
  <si>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</si>
  <si>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</si>
  <si>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</si>
  <si>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</si>
  <si>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</si>
  <si>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</si>
  <si>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</si>
  <si>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</si>
  <si>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</si>
  <si>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</si>
  <si>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</si>
  <si>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</si>
  <si>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</si>
  <si>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</si>
  <si>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</si>
  <si>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</si>
  <si>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</si>
  <si>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</si>
  <si>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</si>
  <si>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</si>
  <si>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</si>
  <si>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</si>
  <si>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</si>
  <si>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</si>
  <si>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</si>
  <si>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</si>
  <si>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</si>
  <si>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</si>
  <si>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</si>
  <si>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</si>
  <si>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</si>
  <si>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</si>
  <si>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</si>
  <si>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</si>
  <si>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</si>
  <si>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</si>
  <si>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</si>
  <si>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</si>
  <si>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</si>
  <si>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</si>
  <si>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</si>
  <si>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</si>
  <si>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</si>
  <si>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</si>
  <si>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</si>
  <si>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</si>
  <si>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</si>
  <si>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</si>
  <si>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</si>
  <si>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</si>
  <si>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</si>
  <si>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</si>
  <si>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</si>
  <si>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</si>
  <si>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</si>
  <si>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</si>
  <si>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</si>
  <si>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</si>
  <si>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</si>
  <si>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</si>
  <si>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</si>
  <si>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</si>
  <si>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</si>
  <si>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</si>
  <si>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</si>
  <si>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</si>
  <si>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</si>
  <si>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</si>
  <si>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</si>
  <si>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</si>
  <si>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</si>
  <si>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</si>
  <si>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</si>
  <si>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</si>
  <si>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</si>
  <si>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</si>
  <si>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</si>
  <si>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</si>
  <si>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</si>
  <si>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</si>
  <si>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</si>
  <si>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</si>
  <si>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</si>
  <si>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</si>
  <si>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</si>
  <si>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</si>
  <si>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</si>
  <si>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</si>
  <si>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</si>
  <si>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</si>
  <si>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</si>
  <si>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</si>
  <si>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</si>
  <si>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</si>
  <si>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</si>
  <si>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</si>
  <si>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</si>
  <si>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</si>
  <si>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</si>
  <si>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</si>
  <si>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</si>
  <si>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</si>
  <si>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</si>
  <si>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</si>
  <si>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</si>
  <si>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</si>
  <si>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</si>
  <si>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</si>
  <si>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</si>
  <si>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</si>
  <si>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</si>
  <si>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</si>
  <si>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</si>
  <si>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</si>
  <si>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</si>
  <si>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</si>
  <si>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</si>
  <si>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</si>
  <si>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</si>
  <si>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</si>
  <si>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</si>
  <si>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</si>
  <si>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</si>
  <si>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</si>
  <si>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</si>
  <si>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</si>
  <si>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</si>
  <si>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</si>
  <si>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</si>
  <si>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</si>
  <si>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</si>
  <si>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</si>
  <si>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</si>
  <si>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</si>
  <si>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</si>
  <si>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</si>
  <si>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</si>
  <si>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</si>
  <si>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</si>
  <si>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</si>
  <si>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</si>
  <si>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</si>
  <si>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</si>
  <si>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</si>
  <si>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</si>
  <si>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</si>
  <si>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</si>
  <si>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</si>
  <si>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</si>
  <si>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</si>
  <si>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</si>
  <si>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</si>
  <si>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</si>
  <si>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</si>
  <si>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</si>
  <si>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</si>
  <si>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</si>
  <si>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</si>
  <si>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</si>
  <si>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</si>
  <si>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</si>
  <si>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</si>
  <si>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</si>
  <si>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</si>
  <si>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</si>
  <si>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</si>
  <si>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</si>
  <si>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</si>
  <si>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</si>
  <si>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</si>
  <si>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</si>
  <si>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</si>
  <si>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</si>
  <si>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</si>
  <si>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</si>
  <si>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</si>
  <si>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</si>
  <si>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</si>
  <si>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</si>
  <si>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</si>
  <si>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</si>
  <si>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</si>
  <si>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</si>
  <si>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</si>
  <si>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</si>
  <si>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</si>
  <si>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</si>
  <si>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</si>
  <si>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</si>
  <si>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</si>
  <si>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</si>
  <si>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</si>
  <si>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</si>
  <si>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</si>
  <si>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</si>
  <si>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</si>
  <si>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</si>
  <si>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</si>
  <si>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</si>
  <si>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</si>
  <si>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</si>
  <si>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</si>
  <si>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</si>
  <si>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</si>
  <si>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</si>
  <si>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</si>
  <si>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</si>
  <si>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</si>
  <si>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</si>
  <si>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</si>
  <si>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</si>
  <si>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</si>
  <si>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</si>
  <si>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</si>
  <si>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</si>
  <si>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</si>
  <si>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</si>
  <si>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</si>
  <si>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</si>
  <si>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</si>
  <si>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</si>
  <si>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</si>
  <si>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</si>
  <si>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</si>
  <si>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</si>
  <si>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</si>
  <si>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</si>
  <si>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</si>
  <si>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</si>
  <si>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</si>
  <si>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</si>
  <si>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</si>
  <si>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</si>
  <si>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</si>
  <si>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</si>
  <si>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</si>
  <si>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</si>
  <si>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</si>
  <si>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</si>
  <si>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</si>
  <si>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</si>
  <si>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</si>
  <si>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</si>
  <si>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</si>
  <si>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</si>
  <si>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</si>
  <si>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</si>
  <si>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</si>
  <si>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</si>
  <si>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</si>
  <si>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</si>
  <si>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</si>
  <si>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</si>
  <si>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</si>
  <si>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</si>
  <si>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</si>
  <si>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</si>
  <si>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</si>
  <si>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</si>
  <si>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</si>
  <si>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</si>
  <si>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</si>
  <si>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</si>
  <si>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</si>
  <si>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</si>
  <si>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</si>
  <si>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</si>
  <si>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</si>
  <si>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</si>
  <si>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</si>
  <si>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</si>
  <si>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</si>
  <si>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</si>
  <si>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</si>
  <si>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</si>
  <si>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</si>
  <si>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</si>
  <si>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</si>
  <si>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</si>
  <si>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</si>
  <si>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</si>
  <si>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</si>
  <si>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</si>
  <si>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</si>
  <si>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</si>
  <si>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</si>
  <si>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</si>
  <si>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</si>
  <si>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</si>
  <si>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</si>
  <si>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</si>
  <si>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</si>
  <si>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</si>
  <si>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</si>
  <si>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</si>
  <si>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</si>
  <si>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</si>
  <si>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</si>
  <si>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</si>
  <si>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</si>
  <si>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</si>
  <si>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</si>
  <si>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</si>
  <si>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</si>
  <si>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</si>
  <si>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</si>
  <si>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</si>
  <si>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</si>
  <si>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</si>
  <si>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</si>
  <si>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</si>
  <si>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</si>
  <si>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</si>
  <si>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</si>
  <si>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</si>
  <si>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</si>
  <si>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</si>
  <si>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</si>
  <si>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</si>
  <si>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</si>
  <si>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</si>
  <si>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</si>
  <si>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</si>
  <si>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</si>
  <si>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</si>
  <si>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</si>
  <si>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</si>
  <si>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</si>
  <si>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</si>
  <si>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</si>
  <si>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</si>
  <si>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</si>
  <si>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</si>
  <si>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</si>
  <si>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</si>
  <si>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</si>
  <si>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</si>
  <si>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</si>
  <si>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</si>
  <si>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</si>
  <si>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</si>
  <si>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</si>
  <si>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</si>
  <si>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</si>
  <si>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</si>
  <si>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</si>
  <si>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</si>
  <si>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</si>
  <si>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</si>
  <si>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</si>
  <si>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</si>
  <si>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</si>
  <si>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</si>
  <si>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</si>
  <si>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</si>
  <si>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</si>
  <si>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</si>
  <si>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</si>
  <si>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</si>
  <si>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</si>
  <si>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</si>
  <si>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</si>
  <si>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</si>
  <si>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</si>
  <si>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</si>
  <si>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</si>
  <si>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</si>
  <si>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</si>
  <si>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</si>
  <si>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</si>
  <si>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</si>
  <si>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</si>
  <si>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</si>
  <si>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</si>
  <si>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</si>
  <si>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</si>
  <si>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</si>
  <si>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</si>
  <si>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</si>
  <si>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</si>
  <si>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</si>
  <si>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</si>
  <si>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</si>
  <si>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</si>
  <si>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</si>
  <si>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</si>
  <si>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</si>
  <si>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</si>
  <si>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</si>
  <si>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</si>
  <si>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</si>
  <si>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</si>
  <si>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</si>
  <si>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</si>
  <si>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</si>
  <si>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</si>
  <si>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</si>
  <si>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</si>
  <si>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</si>
  <si>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</si>
  <si>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</si>
  <si>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</si>
  <si>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</si>
  <si>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</si>
  <si>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</si>
  <si>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</si>
  <si>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</si>
  <si>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</si>
  <si>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</si>
  <si>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</si>
  <si>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</si>
  <si>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</si>
  <si>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</si>
  <si>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</si>
  <si>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</si>
  <si>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</si>
  <si>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</si>
  <si>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</si>
  <si>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</si>
  <si>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</si>
  <si>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</si>
  <si>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</si>
  <si>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</si>
  <si>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</si>
  <si>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</si>
  <si>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</si>
  <si>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</si>
  <si>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</si>
  <si>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</si>
  <si>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</si>
  <si>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</si>
  <si>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</si>
  <si>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</si>
  <si>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</si>
  <si>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</si>
  <si>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</si>
  <si>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</si>
  <si>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</si>
  <si>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</si>
  <si>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</si>
  <si>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</si>
  <si>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</si>
  <si>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</si>
  <si>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</si>
  <si>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</si>
  <si>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</si>
  <si>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</si>
  <si>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</si>
  <si>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</si>
  <si>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</si>
  <si>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</si>
  <si>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</si>
  <si>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</si>
  <si>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</si>
  <si>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</si>
  <si>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</si>
  <si>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</si>
  <si>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</si>
  <si>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</si>
  <si>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</si>
  <si>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</si>
  <si>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</si>
  <si>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</si>
  <si>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</si>
  <si>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</si>
  <si>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</si>
  <si>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</si>
  <si>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</si>
  <si>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</si>
  <si>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</si>
  <si>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</si>
  <si>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</si>
  <si>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</si>
  <si>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</si>
  <si>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</si>
  <si>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</si>
  <si>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</si>
  <si>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</si>
  <si>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</si>
  <si>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</si>
  <si>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</si>
  <si>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</si>
  <si>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</si>
  <si>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</si>
  <si>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</si>
  <si>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</si>
  <si>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</si>
  <si>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</si>
  <si>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</si>
  <si>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</si>
  <si>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</si>
  <si>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</si>
  <si>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</si>
  <si>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</si>
  <si>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</si>
  <si>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</si>
  <si>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</si>
  <si>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</si>
  <si>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</si>
  <si>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</si>
  <si>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</si>
  <si>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</si>
  <si>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</si>
  <si>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</si>
  <si>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</si>
  <si>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</si>
  <si>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</si>
  <si>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</si>
  <si>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</si>
  <si>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</si>
  <si>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</si>
  <si>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</si>
  <si>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</si>
  <si>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</si>
  <si>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</si>
  <si>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</si>
  <si>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</si>
  <si>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</si>
  <si>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</si>
  <si>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</si>
  <si>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</si>
  <si>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</si>
  <si>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</si>
  <si>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</si>
  <si>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</si>
  <si>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</si>
  <si>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</si>
  <si>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</si>
  <si>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</si>
  <si>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</si>
  <si>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</si>
  <si>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</si>
  <si>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</si>
  <si>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</si>
  <si>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</si>
  <si>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</si>
  <si>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</si>
  <si>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</si>
  <si>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</si>
  <si>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</si>
  <si>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</si>
  <si>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</si>
  <si>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</si>
  <si>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</si>
  <si>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</si>
  <si>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</si>
  <si>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</si>
  <si>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</si>
  <si>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</si>
  <si>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</si>
  <si>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</si>
  <si>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</si>
  <si>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</si>
  <si>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</si>
  <si>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</si>
  <si>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</si>
  <si>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</si>
  <si>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</si>
  <si>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</si>
  <si>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</si>
  <si>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</si>
  <si>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</si>
  <si>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</si>
  <si>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</si>
  <si>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</si>
  <si>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</si>
  <si>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</si>
  <si>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</si>
  <si>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</si>
  <si>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</si>
  <si>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</si>
  <si>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</si>
  <si>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</si>
  <si>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</si>
  <si>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</si>
  <si>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</si>
  <si>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</si>
  <si>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</si>
  <si>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</si>
  <si>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</si>
  <si>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</si>
  <si>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</si>
  <si>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</si>
  <si>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</si>
  <si>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</si>
  <si>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</si>
  <si>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</si>
  <si>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</si>
  <si>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</si>
  <si>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</si>
  <si>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</si>
  <si>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</si>
  <si>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</si>
  <si>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</si>
  <si>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</si>
  <si>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</si>
  <si>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</si>
  <si>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</si>
  <si>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</si>
  <si>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</si>
  <si>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</si>
  <si>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</si>
  <si>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</si>
  <si>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</si>
  <si>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</si>
  <si>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</si>
  <si>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</si>
  <si>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</si>
  <si>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</si>
  <si>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</si>
  <si>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</si>
  <si>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</si>
  <si>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</si>
  <si>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</si>
  <si>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</si>
  <si>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</si>
  <si>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</si>
  <si>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</si>
  <si>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</si>
  <si>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</si>
  <si>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</si>
  <si>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</si>
  <si>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</si>
  <si>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</si>
  <si>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</si>
  <si>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</si>
  <si>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</si>
  <si>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</si>
  <si>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</si>
  <si>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</si>
  <si>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</si>
  <si>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</si>
  <si>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</si>
  <si>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</si>
  <si>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</si>
  <si>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</si>
  <si>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</si>
  <si>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</si>
  <si>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</si>
  <si>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</si>
  <si>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</si>
  <si>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</si>
  <si>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</si>
  <si>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</si>
  <si>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</si>
  <si>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</si>
  <si>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</si>
  <si>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</si>
  <si>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</si>
  <si>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</si>
  <si>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</si>
  <si>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</si>
  <si>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</si>
  <si>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</si>
  <si>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</si>
  <si>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</si>
  <si>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</si>
  <si>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</si>
  <si>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</si>
  <si>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</si>
  <si>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</si>
  <si>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</si>
  <si>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</si>
  <si>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</si>
  <si>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</si>
  <si>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</si>
  <si>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</si>
  <si>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</si>
  <si>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</si>
  <si>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</si>
  <si>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</si>
  <si>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</si>
  <si>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</si>
  <si>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</si>
  <si>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</si>
  <si>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</si>
  <si>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</si>
  <si>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</si>
  <si>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</si>
  <si>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</si>
  <si>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</si>
  <si>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</si>
  <si>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</si>
  <si>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</si>
  <si>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</si>
  <si>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</si>
  <si>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</si>
  <si>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</si>
  <si>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</si>
  <si>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</si>
  <si>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</si>
  <si>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</si>
  <si>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</si>
  <si>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</si>
  <si>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</si>
  <si>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</si>
  <si>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</si>
  <si>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</si>
  <si>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</si>
  <si>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</si>
  <si>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</si>
  <si>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</si>
  <si>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</si>
  <si>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</si>
  <si>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</si>
  <si>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</si>
  <si>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</si>
  <si>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</si>
  <si>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</si>
  <si>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</si>
  <si>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</si>
  <si>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</si>
  <si>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</si>
  <si>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</si>
  <si>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</si>
  <si>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</si>
  <si>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</si>
  <si>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</si>
  <si>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</si>
  <si>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</si>
  <si>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</si>
  <si>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</si>
  <si>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</si>
  <si>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</si>
  <si>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</si>
  <si>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</si>
  <si>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</si>
  <si>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</si>
  <si>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</si>
  <si>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</si>
  <si>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</si>
  <si>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</si>
  <si>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</si>
  <si>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</si>
  <si>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</si>
  <si>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</si>
  <si>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</si>
  <si>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</si>
  <si>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</si>
  <si>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</si>
  <si>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</si>
  <si>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</si>
  <si>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</si>
  <si>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</si>
  <si>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</si>
  <si>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</si>
  <si>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</si>
  <si>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</si>
  <si>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</si>
  <si>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</si>
  <si>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</si>
  <si>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</si>
  <si>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</si>
  <si>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</si>
  <si>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</si>
  <si>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</si>
  <si>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</si>
  <si>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</si>
  <si>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</si>
  <si>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</si>
  <si>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</si>
  <si>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</si>
  <si>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</si>
  <si>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</si>
  <si>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</si>
  <si>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</si>
  <si>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</si>
  <si>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</si>
  <si>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</si>
  <si>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</si>
  <si>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</si>
  <si>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</si>
  <si>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</si>
  <si>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</si>
  <si>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</si>
  <si>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</si>
  <si>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</si>
  <si>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</si>
  <si>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</si>
  <si>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</si>
  <si>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</si>
  <si>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</si>
  <si>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</si>
  <si>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</si>
  <si>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</si>
  <si>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</si>
  <si>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</si>
  <si>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</si>
  <si>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</si>
  <si>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</si>
  <si>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</si>
  <si>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</si>
  <si>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</si>
  <si>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</si>
  <si>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</si>
  <si>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</si>
  <si>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</si>
  <si>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</si>
  <si>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</si>
  <si>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</si>
  <si>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</si>
  <si>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</si>
  <si>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</si>
  <si>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</si>
  <si>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</si>
  <si>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</si>
  <si>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</si>
  <si>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</si>
  <si>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</si>
  <si>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</si>
  <si>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</si>
  <si>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</si>
  <si>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</si>
  <si>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</si>
  <si>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</si>
  <si>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</si>
  <si>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</si>
  <si>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</si>
  <si>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</si>
  <si>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</si>
  <si>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</si>
  <si>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</si>
  <si>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</si>
  <si>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</si>
  <si>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</si>
  <si>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</si>
  <si>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</si>
  <si>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</si>
  <si>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</si>
  <si>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</si>
  <si>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</si>
  <si>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</si>
  <si>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</si>
  <si>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</si>
  <si>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</si>
  <si>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</si>
  <si>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</si>
  <si>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</si>
  <si>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</si>
  <si>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</si>
  <si>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</si>
  <si>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</si>
  <si>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</si>
  <si>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</si>
  <si>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</si>
  <si>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</si>
  <si>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</si>
  <si>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</si>
  <si>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</si>
  <si>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</si>
  <si>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</si>
  <si>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</si>
  <si>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</si>
  <si>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</si>
  <si>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</si>
  <si>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</si>
  <si>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</si>
  <si>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</si>
  <si>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</si>
  <si>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</si>
  <si>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</si>
  <si>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</si>
  <si>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</si>
  <si>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</si>
  <si>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</si>
  <si>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</si>
  <si>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</si>
  <si>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</si>
  <si>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</si>
  <si>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</si>
  <si>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</si>
  <si>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</si>
  <si>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</si>
  <si>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</si>
  <si>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</si>
  <si>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</si>
  <si>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</si>
  <si>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</si>
  <si>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</si>
  <si>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</si>
  <si>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</si>
  <si>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</si>
  <si>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</si>
  <si>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</si>
  <si>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</si>
  <si>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</si>
  <si>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</si>
  <si>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</si>
  <si>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</si>
  <si>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</si>
  <si>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</si>
  <si>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</si>
  <si>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</si>
  <si>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</si>
  <si>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</si>
  <si>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</si>
  <si>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</si>
  <si>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</si>
  <si>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</si>
  <si>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</si>
  <si>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</si>
  <si>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</si>
  <si>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</si>
  <si>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</si>
  <si>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</si>
  <si>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</si>
  <si>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</si>
  <si>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</si>
  <si>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</si>
  <si>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</si>
  <si>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</si>
  <si>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</si>
  <si>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</si>
  <si>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</si>
  <si>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</si>
  <si>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</si>
  <si>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</si>
  <si>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</si>
  <si>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</si>
  <si>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</si>
  <si>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</si>
  <si>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</si>
  <si>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</si>
  <si>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</si>
  <si>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</si>
  <si>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</si>
  <si>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</si>
  <si>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</si>
  <si>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</si>
  <si>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</si>
  <si>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</si>
  <si>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</si>
  <si>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</si>
  <si>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</si>
  <si>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</si>
  <si>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</si>
  <si>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</si>
  <si>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</si>
  <si>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</si>
  <si>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</si>
  <si>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</si>
  <si>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</si>
  <si>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</si>
  <si>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</si>
  <si>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</si>
  <si>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</si>
  <si>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</si>
  <si>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</si>
  <si>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</si>
  <si>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</si>
  <si>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</si>
  <si>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</si>
  <si>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</si>
  <si>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</si>
  <si>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</si>
  <si>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</si>
  <si>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</si>
  <si>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</si>
  <si>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</si>
  <si>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</si>
  <si>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</si>
  <si>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</si>
  <si>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</si>
  <si>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</si>
  <si>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</si>
  <si>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</si>
  <si>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</si>
  <si>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</si>
  <si>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</si>
  <si>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</si>
  <si>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</si>
  <si>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</si>
  <si>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</si>
  <si>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</si>
  <si>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</si>
  <si>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</si>
  <si>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</si>
  <si>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</si>
  <si>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</si>
  <si>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</si>
  <si>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</si>
  <si>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</si>
  <si>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</si>
  <si>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</si>
  <si>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</si>
  <si>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</si>
  <si>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</si>
  <si>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</si>
  <si>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</si>
  <si>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</si>
  <si>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</si>
  <si>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</si>
  <si>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</si>
  <si>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</si>
  <si>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</si>
  <si>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</si>
  <si>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</si>
  <si>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</si>
  <si>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</si>
  <si>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</si>
  <si>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</si>
  <si>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</si>
  <si>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</si>
  <si>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</si>
  <si>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</si>
  <si>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</si>
  <si>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</si>
  <si>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</si>
  <si>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</si>
  <si>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</si>
  <si>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</si>
  <si>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</si>
  <si>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</si>
  <si>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</si>
  <si>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</si>
  <si>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</si>
  <si>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</si>
  <si>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</si>
  <si>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</si>
  <si>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</si>
  <si>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</si>
  <si>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</si>
  <si>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</si>
  <si>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</si>
  <si>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</si>
  <si>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</si>
  <si>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</si>
  <si>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</si>
  <si>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</si>
  <si>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</si>
  <si>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</si>
  <si>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</si>
  <si>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</si>
  <si>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</si>
  <si>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</si>
  <si>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</si>
  <si>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</si>
  <si>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</si>
  <si>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</si>
  <si>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</si>
  <si>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</si>
  <si>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</si>
  <si>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</si>
  <si>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</si>
  <si>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</si>
  <si>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</si>
  <si>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</si>
  <si>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</si>
  <si>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</si>
  <si>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</si>
  <si>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</si>
  <si>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</si>
  <si>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</si>
  <si>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</si>
  <si>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</si>
  <si>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</si>
  <si>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</si>
  <si>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</si>
  <si>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</si>
  <si>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</si>
  <si>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</si>
  <si>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</si>
  <si>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</si>
  <si>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</si>
  <si>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</si>
  <si>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</si>
  <si>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</si>
  <si>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</si>
  <si>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</si>
  <si>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</si>
  <si>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</si>
  <si>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</si>
  <si>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</si>
  <si>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</si>
  <si>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</si>
  <si>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</si>
  <si>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</si>
  <si>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</si>
  <si>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</si>
  <si>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</si>
  <si>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</si>
  <si>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</si>
  <si>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</si>
  <si>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</si>
  <si>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</si>
  <si>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</si>
  <si>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</si>
  <si>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</si>
  <si>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</si>
  <si>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</si>
  <si>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</si>
  <si>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</si>
  <si>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</si>
  <si>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</si>
  <si>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</si>
  <si>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</si>
  <si>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</si>
  <si>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</si>
  <si>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</si>
  <si>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</si>
  <si>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</si>
  <si>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</si>
  <si>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</si>
  <si>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</si>
  <si>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</si>
  <si>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</si>
  <si>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</si>
  <si>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</si>
  <si>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</si>
  <si>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</si>
  <si>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</si>
  <si>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</si>
  <si>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</si>
  <si>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</si>
  <si>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</si>
  <si>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</si>
  <si>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</si>
  <si>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</si>
  <si>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</si>
  <si>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</si>
  <si>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</si>
  <si>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</si>
  <si>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</si>
  <si>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</si>
  <si>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</si>
  <si>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</si>
  <si>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</si>
  <si>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</si>
  <si>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</si>
  <si>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</si>
  <si>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</si>
  <si>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</si>
  <si>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</si>
  <si>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</si>
  <si>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</si>
  <si>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</si>
  <si>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</si>
  <si>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</si>
  <si>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</si>
  <si>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</si>
  <si>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</si>
  <si>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</si>
  <si>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</si>
  <si>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</si>
  <si>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</si>
  <si>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</si>
  <si>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</si>
  <si>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</si>
  <si>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</si>
  <si>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</si>
  <si>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</si>
  <si>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</si>
  <si>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</si>
  <si>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</si>
  <si>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</si>
  <si>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</si>
  <si>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</si>
  <si>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</si>
  <si>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</si>
  <si>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</si>
  <si>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</si>
  <si>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</si>
  <si>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</si>
  <si>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</si>
  <si>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</si>
  <si>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</si>
  <si>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</si>
  <si>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</si>
  <si>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</si>
  <si>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</si>
  <si>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</si>
  <si>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</si>
  <si>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</si>
  <si>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</si>
  <si>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</si>
  <si>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</si>
  <si>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</si>
  <si>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</si>
  <si>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</si>
  <si>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</si>
  <si>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</si>
  <si>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</si>
  <si>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</si>
  <si>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</si>
  <si>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</si>
  <si>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</si>
  <si>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</si>
  <si>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</si>
  <si>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</si>
  <si>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</si>
  <si>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</si>
  <si>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</si>
  <si>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</si>
  <si>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</si>
  <si>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</si>
  <si>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</si>
  <si>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</si>
  <si>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</si>
  <si>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</si>
  <si>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</si>
  <si>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</si>
  <si>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</si>
  <si>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</si>
  <si>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</si>
  <si>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</si>
  <si>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</si>
  <si>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</si>
  <si>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</si>
  <si>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</si>
  <si>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</si>
  <si>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</si>
  <si>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</si>
  <si>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</si>
  <si>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</si>
  <si>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</si>
  <si>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</si>
  <si>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</si>
  <si>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</si>
  <si>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</si>
  <si>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</si>
  <si>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</si>
  <si>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</si>
  <si>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</si>
  <si>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</si>
  <si>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</si>
  <si>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</si>
  <si>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</si>
  <si>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</si>
  <si>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</si>
  <si>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</si>
  <si>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</si>
  <si>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</si>
  <si>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</si>
  <si>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</si>
  <si>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</si>
  <si>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</si>
  <si>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</si>
  <si>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</si>
  <si>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</si>
  <si>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</si>
  <si>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</si>
  <si>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</si>
  <si>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</si>
  <si>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</si>
  <si>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</si>
  <si>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</si>
  <si>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</si>
  <si>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</si>
  <si>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</si>
  <si>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</si>
  <si>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</si>
  <si>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</si>
  <si>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</si>
  <si>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</si>
  <si>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</si>
  <si>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</si>
  <si>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</si>
  <si>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</si>
  <si>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</si>
  <si>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</si>
  <si>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</si>
  <si>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</si>
  <si>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</si>
  <si>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</si>
  <si>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</si>
  <si>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</si>
  <si>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</si>
  <si>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</si>
  <si>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</si>
  <si>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</si>
  <si>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</si>
  <si>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</si>
  <si>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</si>
  <si>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</si>
  <si>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</si>
  <si>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</si>
  <si>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</si>
  <si>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</si>
  <si>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</si>
  <si>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</si>
  <si>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</si>
  <si>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</si>
  <si>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</si>
  <si>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</si>
  <si>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</si>
  <si>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</si>
  <si>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</si>
  <si>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</si>
  <si>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</si>
  <si>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</si>
  <si>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</si>
  <si>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</si>
  <si>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</si>
  <si>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</si>
  <si>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</si>
  <si>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</si>
  <si>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</si>
  <si>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</si>
  <si>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</si>
  <si>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</si>
  <si>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</si>
  <si>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</si>
  <si>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</si>
  <si>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</si>
  <si>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</si>
  <si>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</si>
  <si>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</si>
  <si>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</si>
  <si>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</si>
  <si>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</si>
  <si>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</si>
  <si>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</si>
  <si>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</si>
  <si>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</si>
  <si>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</si>
  <si>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</si>
  <si>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</si>
  <si>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</si>
  <si>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</si>
  <si>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</si>
  <si>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</si>
  <si>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</si>
  <si>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</si>
  <si>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</si>
  <si>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</si>
  <si>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</si>
  <si>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</si>
  <si>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</si>
  <si>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</si>
  <si>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</si>
  <si>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</si>
  <si>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</si>
  <si>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</si>
  <si>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</si>
  <si>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</si>
  <si>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</si>
  <si>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</si>
  <si>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</si>
  <si>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</si>
  <si>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</si>
  <si>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</si>
  <si>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</si>
  <si>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</si>
  <si>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</si>
  <si>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</si>
  <si>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</si>
  <si>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</si>
  <si>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</si>
  <si>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</si>
  <si>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</si>
  <si>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</si>
  <si>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</si>
  <si>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</si>
  <si>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</si>
  <si>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</si>
  <si>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</si>
  <si>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</si>
  <si>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</si>
  <si>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</si>
  <si>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</si>
  <si>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</si>
  <si>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</si>
  <si>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</si>
  <si>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</si>
  <si>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</si>
  <si>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</si>
  <si>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</si>
  <si>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</si>
  <si>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</si>
  <si>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</si>
  <si>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</si>
  <si>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</si>
  <si>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</si>
  <si>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</si>
  <si>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</si>
  <si>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</si>
  <si>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</si>
  <si>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</si>
  <si>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</si>
  <si>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</si>
  <si>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</si>
  <si>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</si>
  <si>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</si>
  <si>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</si>
  <si>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</si>
  <si>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</si>
  <si>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</si>
  <si>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</si>
  <si>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</si>
  <si>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</si>
  <si>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</si>
  <si>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</si>
  <si>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</si>
  <si>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</si>
  <si>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</si>
  <si>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</si>
  <si>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</si>
  <si>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</si>
  <si>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</si>
  <si>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</si>
  <si>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</si>
  <si>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</si>
  <si>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</si>
  <si>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</si>
  <si>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</si>
  <si>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</si>
  <si>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</si>
  <si>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</si>
  <si>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</si>
  <si>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</si>
  <si>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</si>
  <si>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</si>
  <si>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</si>
  <si>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</si>
  <si>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</si>
  <si>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</si>
  <si>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</si>
  <si>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</si>
  <si>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</si>
  <si>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</si>
  <si>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</si>
  <si>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</si>
  <si>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</si>
  <si>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</si>
  <si>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</si>
  <si>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</si>
  <si>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</si>
  <si>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</si>
  <si>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</si>
  <si>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</si>
  <si>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</si>
  <si>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</si>
  <si>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</si>
  <si>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</si>
  <si>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</si>
  <si>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</si>
  <si>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</si>
  <si>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</si>
  <si>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</si>
  <si>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</si>
  <si>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</si>
  <si>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</si>
  <si>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</si>
  <si>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</si>
  <si>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</si>
  <si>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</si>
  <si>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</si>
  <si>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</si>
  <si>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</si>
  <si>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</si>
  <si>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</si>
  <si>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</si>
  <si>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</si>
  <si>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</si>
  <si>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</si>
  <si>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</si>
  <si>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</si>
  <si>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</si>
  <si>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</si>
  <si>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</si>
  <si>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</si>
  <si>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</si>
  <si>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</si>
  <si>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</si>
  <si>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</si>
  <si>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</si>
  <si>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</si>
  <si>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</si>
  <si>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</si>
  <si>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</si>
  <si>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</si>
  <si>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</si>
  <si>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</si>
  <si>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</si>
  <si>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</si>
  <si>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</si>
  <si>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</si>
  <si>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</si>
  <si>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</si>
  <si>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</si>
  <si>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</si>
  <si>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</si>
  <si>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</si>
  <si>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</si>
  <si>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</si>
  <si>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</si>
  <si>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</si>
  <si>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</si>
  <si>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</si>
  <si>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</si>
  <si>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</si>
  <si>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</si>
  <si>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</si>
  <si>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</si>
  <si>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</si>
  <si>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</si>
  <si>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</si>
  <si>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</si>
  <si>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</si>
  <si>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</si>
  <si>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</si>
  <si>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</si>
  <si>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</si>
  <si>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</si>
  <si>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</si>
  <si>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</si>
  <si>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</si>
  <si>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</si>
  <si>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</si>
  <si>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</si>
  <si>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</si>
  <si>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</si>
  <si>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</si>
  <si>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</si>
  <si>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</si>
  <si>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</si>
  <si>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</si>
  <si>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</si>
  <si>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</si>
  <si>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</si>
  <si>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</si>
  <si>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</si>
  <si>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</si>
  <si>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</si>
  <si>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</si>
  <si>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</si>
  <si>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</si>
  <si>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</si>
  <si>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</si>
  <si>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</si>
  <si>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</si>
  <si>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</si>
  <si>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</si>
  <si>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</si>
  <si>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</si>
  <si>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</si>
  <si>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</si>
  <si>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</si>
  <si>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</si>
  <si>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</si>
  <si>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</si>
  <si>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</si>
  <si>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</si>
  <si>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</si>
  <si>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</si>
  <si>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</si>
  <si>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</si>
  <si>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</si>
  <si>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</si>
  <si>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</si>
  <si>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</si>
  <si>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</si>
  <si>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</si>
  <si>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</si>
  <si>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</si>
  <si>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</si>
  <si>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</si>
  <si>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</si>
  <si>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</si>
  <si>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</si>
  <si>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</si>
  <si>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</si>
  <si>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</si>
  <si>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</si>
  <si>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</si>
  <si>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</si>
  <si>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</si>
  <si>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</si>
  <si>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</si>
  <si>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</si>
  <si>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</si>
  <si>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</si>
  <si>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</si>
  <si>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</si>
  <si>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</si>
  <si>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</si>
  <si>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</si>
  <si>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</si>
  <si>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</si>
  <si>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</si>
  <si>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</si>
  <si>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</si>
  <si>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</si>
  <si>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</si>
  <si>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</si>
  <si>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</si>
  <si>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</si>
  <si>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</si>
  <si>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</si>
  <si>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</si>
  <si>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</si>
  <si>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</si>
  <si>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</si>
  <si>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</si>
  <si>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</si>
  <si>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</si>
  <si>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</si>
  <si>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</si>
  <si>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</si>
  <si>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</si>
  <si>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</si>
  <si>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</si>
  <si>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</si>
  <si>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</si>
  <si>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</si>
  <si>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</si>
  <si>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</si>
  <si>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</si>
  <si>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</si>
  <si>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</si>
  <si>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</si>
  <si>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</si>
  <si>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</si>
  <si>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</si>
  <si>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</si>
  <si>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</si>
  <si>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</si>
  <si>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</si>
  <si>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</si>
  <si>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</si>
  <si>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</si>
  <si>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</si>
  <si>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</si>
  <si>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</si>
  <si>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</si>
  <si>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</si>
  <si>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</si>
  <si>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</si>
  <si>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</si>
  <si>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</si>
  <si>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</si>
  <si>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</si>
  <si>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</si>
  <si>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</si>
  <si>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</si>
  <si>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</si>
  <si>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</si>
  <si>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</si>
  <si>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</si>
  <si>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</si>
  <si>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</si>
  <si>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</si>
  <si>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</si>
  <si>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</si>
  <si>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</si>
  <si>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</si>
  <si>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</si>
  <si>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</si>
  <si>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</si>
  <si>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</si>
  <si>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</si>
  <si>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</si>
  <si>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</si>
  <si>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</si>
  <si>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</si>
  <si>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</si>
  <si>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</si>
  <si>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</si>
  <si>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</si>
  <si>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</si>
  <si>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</si>
  <si>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</si>
  <si>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</si>
  <si>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</si>
  <si>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</si>
  <si>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</si>
  <si>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</si>
  <si>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</si>
  <si>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</si>
  <si>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</si>
  <si>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</si>
  <si>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</si>
  <si>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</si>
  <si>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</si>
  <si>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</si>
  <si>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</si>
  <si>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</si>
  <si>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</si>
  <si>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</si>
  <si>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</si>
  <si>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</si>
  <si>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</si>
  <si>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</si>
  <si>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</si>
  <si>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</si>
  <si>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</si>
  <si>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</si>
  <si>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</si>
  <si>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</si>
  <si>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</si>
  <si>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</si>
  <si>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</si>
  <si>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</si>
  <si>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</si>
  <si>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</si>
  <si>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</si>
  <si>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</si>
  <si>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</si>
  <si>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</si>
  <si>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</si>
  <si>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</si>
  <si>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</si>
  <si>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</si>
  <si>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</si>
  <si>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</si>
  <si>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</si>
  <si>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</si>
  <si>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</si>
  <si>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</si>
  <si>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</si>
  <si>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</si>
  <si>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</si>
  <si>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</si>
  <si>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</si>
  <si>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</si>
  <si>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</si>
  <si>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</si>
  <si>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</si>
  <si>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</si>
  <si>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</si>
  <si>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</si>
  <si>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</si>
  <si>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</si>
  <si>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</si>
  <si>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</si>
  <si>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</si>
  <si>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</si>
  <si>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</si>
  <si>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</si>
  <si>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</si>
  <si>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</si>
  <si>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</si>
  <si>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</si>
  <si>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</si>
  <si>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</si>
  <si>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</si>
  <si>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</si>
  <si>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</si>
  <si>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</si>
  <si>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</si>
  <si>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</si>
  <si>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</si>
  <si>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</si>
  <si>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</si>
  <si>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</si>
  <si>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</si>
  <si>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</si>
  <si>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</si>
  <si>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</si>
  <si>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</si>
  <si>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</si>
  <si>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</si>
  <si>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</si>
  <si>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</si>
  <si>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</si>
  <si>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</si>
  <si>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</si>
  <si>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</si>
  <si>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</si>
  <si>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</si>
  <si>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</si>
  <si>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</si>
  <si>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</si>
  <si>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</si>
  <si>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</si>
  <si>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</si>
  <si>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</si>
  <si>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</si>
  <si>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</si>
  <si>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</si>
  <si>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</si>
  <si>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</si>
  <si>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</si>
  <si>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</si>
  <si>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</si>
  <si>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</si>
  <si>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</si>
  <si>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</si>
  <si>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</si>
  <si>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</si>
  <si>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</si>
  <si>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</si>
  <si>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</si>
  <si>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</si>
  <si>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</si>
  <si>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</si>
  <si>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</si>
  <si>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</si>
  <si>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</si>
  <si>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</si>
  <si>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</si>
  <si>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</si>
  <si>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</si>
  <si>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</si>
  <si>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</si>
  <si>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</si>
  <si>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</si>
  <si>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</si>
  <si>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</si>
  <si>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</si>
  <si>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</si>
  <si>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</si>
  <si>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</si>
  <si>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</si>
  <si>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</si>
  <si>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</si>
  <si>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</si>
  <si>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</si>
  <si>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</si>
  <si>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</si>
  <si>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</si>
  <si>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</si>
  <si>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</si>
  <si>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</si>
  <si>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</si>
  <si>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</si>
  <si>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</si>
  <si>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</si>
  <si>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</si>
  <si>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</si>
  <si>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</si>
  <si>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</si>
  <si>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</si>
  <si>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</si>
  <si>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</si>
  <si>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</si>
  <si>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</si>
  <si>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</si>
  <si>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</si>
  <si>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</si>
  <si>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</si>
  <si>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</si>
  <si>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</si>
  <si>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</si>
  <si>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</si>
  <si>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</si>
  <si>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</si>
  <si>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</si>
  <si>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</si>
  <si>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</si>
  <si>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</si>
  <si>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</si>
  <si>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</si>
  <si>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</si>
  <si>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</si>
  <si>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</si>
  <si>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</si>
  <si>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</si>
  <si>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</si>
  <si>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</si>
  <si>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</si>
  <si>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</si>
  <si>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</si>
  <si>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</si>
  <si>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</si>
  <si>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</si>
  <si>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</si>
  <si>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</si>
  <si>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</si>
  <si>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</si>
  <si>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</si>
  <si>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</si>
  <si>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</si>
  <si>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</si>
  <si>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</si>
  <si>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</si>
  <si>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</si>
  <si>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</si>
  <si>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</si>
  <si>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</si>
  <si>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</si>
  <si>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</si>
  <si>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</si>
  <si>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</si>
  <si>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</si>
  <si>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</si>
  <si>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</si>
  <si>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</si>
  <si>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</si>
  <si>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</si>
  <si>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</si>
  <si>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</si>
  <si>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</si>
  <si>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</si>
  <si>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</si>
  <si>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</si>
  <si>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</si>
  <si>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</si>
  <si>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</si>
  <si>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</si>
  <si>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</si>
  <si>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</si>
  <si>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</si>
  <si>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</si>
  <si>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</si>
  <si>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</si>
  <si>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</si>
  <si>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</si>
  <si>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</si>
  <si>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</si>
  <si>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</si>
  <si>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</si>
  <si>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</si>
  <si>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</si>
  <si>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</si>
  <si>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</si>
  <si>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</si>
  <si>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</si>
  <si>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</si>
  <si>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</si>
  <si>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</si>
  <si>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</si>
  <si>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</si>
  <si>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</si>
  <si>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</si>
  <si>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</si>
  <si>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</si>
  <si>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</si>
  <si>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</si>
  <si>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</si>
  <si>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</si>
  <si>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</si>
  <si>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</si>
  <si>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</si>
  <si>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</si>
  <si>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</si>
  <si>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</si>
  <si>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</si>
  <si>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</si>
  <si>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</si>
  <si>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</si>
  <si>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</si>
  <si>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</si>
  <si>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</si>
  <si>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</si>
  <si>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</si>
  <si>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</si>
  <si>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</si>
  <si>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</si>
  <si>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</si>
  <si>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</si>
  <si>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</si>
  <si>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</si>
  <si>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</si>
  <si>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</si>
  <si>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</si>
  <si>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</si>
  <si>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</si>
  <si>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</si>
  <si>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</si>
  <si>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</si>
  <si>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</si>
  <si>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</si>
  <si>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</si>
  <si>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</si>
  <si>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</si>
  <si>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</si>
  <si>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</si>
  <si>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</si>
  <si>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</si>
  <si>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</si>
  <si>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</si>
  <si>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</si>
  <si>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</si>
  <si>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</si>
  <si>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</si>
  <si>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</si>
  <si>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</si>
  <si>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</si>
  <si>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</si>
  <si>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</si>
  <si>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</si>
  <si>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</si>
  <si>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</si>
  <si>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</si>
  <si>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</si>
  <si>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</si>
  <si>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</si>
  <si>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</si>
  <si>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</si>
  <si>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</si>
  <si>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</si>
  <si>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</si>
  <si>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</si>
  <si>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</si>
  <si>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</si>
  <si>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</si>
  <si>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</si>
  <si>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</si>
  <si>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</si>
  <si>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</si>
  <si>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</si>
  <si>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</si>
  <si>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</si>
  <si>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</si>
  <si>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</si>
  <si>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</si>
  <si>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</si>
  <si>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</si>
  <si>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</si>
  <si>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</si>
  <si>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</si>
  <si>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</si>
  <si>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</si>
  <si>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</si>
  <si>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</si>
  <si>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</si>
  <si>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</si>
  <si>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</si>
  <si>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</si>
  <si>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</si>
  <si>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</si>
  <si>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</si>
  <si>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</si>
  <si>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</si>
  <si>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</si>
  <si>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</si>
  <si>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</si>
  <si>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</si>
  <si>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</si>
  <si>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</si>
  <si>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</si>
  <si>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</si>
  <si>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</si>
  <si>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</si>
  <si>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</si>
  <si>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</si>
  <si>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</si>
  <si>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</si>
  <si>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</si>
  <si>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</si>
  <si>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</si>
  <si>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</si>
  <si>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</si>
  <si>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</si>
  <si>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</si>
  <si>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</si>
  <si>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</si>
  <si>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</si>
  <si>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</si>
  <si>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</si>
  <si>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</si>
  <si>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</si>
  <si>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</si>
  <si>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</si>
  <si>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</si>
  <si>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</si>
  <si>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</si>
  <si>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</si>
  <si>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</si>
  <si>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</si>
  <si>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</si>
  <si>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</si>
  <si>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</si>
  <si>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</si>
  <si>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</si>
  <si>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</si>
  <si>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</si>
  <si>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</si>
  <si>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</si>
  <si>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</si>
  <si>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</si>
  <si>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</si>
  <si>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</si>
  <si>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</si>
  <si>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</si>
  <si>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</si>
  <si>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</si>
  <si>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</si>
  <si>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</si>
  <si>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</si>
  <si>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</si>
  <si>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</si>
  <si>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</si>
  <si>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</si>
  <si>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</si>
  <si>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</si>
  <si>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</si>
  <si>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</si>
  <si>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</si>
  <si>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</si>
  <si>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</si>
  <si>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</si>
  <si>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</si>
  <si>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</si>
  <si>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</si>
  <si>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</si>
  <si>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</si>
  <si>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</si>
  <si>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</si>
  <si>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</si>
  <si>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</si>
  <si>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</si>
  <si>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</si>
  <si>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</si>
  <si>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</si>
  <si>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</si>
  <si>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</si>
  <si>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</si>
  <si>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</si>
  <si>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</si>
  <si>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</si>
  <si>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</si>
  <si>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</si>
  <si>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</si>
  <si>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</si>
  <si>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</si>
  <si>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</si>
  <si>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</si>
  <si>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</si>
  <si>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</si>
  <si>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</si>
  <si>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</si>
  <si>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</si>
  <si>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</si>
  <si>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</si>
  <si>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</si>
  <si>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</si>
  <si>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</si>
  <si>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</si>
  <si>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</si>
  <si>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</si>
  <si>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</si>
  <si>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</si>
  <si>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</si>
  <si>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</si>
  <si>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</si>
  <si>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</si>
  <si>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</si>
  <si>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</si>
  <si>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</si>
  <si>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</si>
  <si>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</si>
  <si>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</si>
  <si>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</si>
  <si>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</si>
  <si>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</si>
  <si>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</si>
  <si>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</si>
  <si>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</si>
  <si>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</si>
  <si>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</si>
  <si>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</si>
  <si>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</si>
  <si>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</si>
  <si>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</si>
  <si>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</si>
  <si>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</si>
  <si>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</si>
  <si>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</si>
  <si>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</si>
  <si>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</si>
  <si>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</si>
  <si>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</si>
  <si>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</si>
  <si>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</si>
  <si>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</si>
  <si>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</si>
  <si>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</si>
  <si>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</si>
  <si>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</si>
  <si>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</si>
  <si>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</si>
  <si>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</si>
  <si>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</si>
  <si>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</si>
  <si>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</si>
  <si>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</si>
  <si>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</si>
  <si>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</si>
  <si>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</si>
  <si>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</si>
  <si>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</si>
  <si>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</si>
  <si>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</si>
  <si>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</si>
  <si>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</si>
  <si>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</si>
  <si>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</si>
  <si>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</si>
  <si>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</si>
  <si>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</si>
  <si>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</si>
  <si>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</si>
  <si>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</si>
  <si>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</si>
  <si>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</si>
  <si>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</si>
  <si>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</si>
  <si>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</si>
  <si>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</si>
  <si>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</si>
  <si>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</si>
  <si>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</si>
  <si>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</si>
  <si>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</si>
  <si>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</si>
  <si>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</si>
  <si>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</si>
  <si>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</si>
  <si>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</si>
  <si>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</si>
  <si>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</si>
  <si>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</si>
  <si>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</si>
  <si>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</si>
  <si>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</si>
  <si>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</si>
  <si>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</si>
  <si>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</si>
  <si>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</si>
  <si>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</si>
  <si>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</si>
  <si>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</si>
  <si>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</si>
  <si>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</si>
  <si>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</si>
  <si>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</si>
  <si>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</si>
  <si>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</si>
  <si>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</si>
  <si>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</si>
  <si>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</si>
  <si>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</si>
  <si>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</si>
  <si>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</si>
  <si>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</si>
  <si>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</si>
  <si>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</si>
  <si>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</si>
  <si>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</si>
  <si>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</si>
  <si>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</si>
  <si>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</si>
  <si>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</si>
  <si>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</si>
  <si>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</si>
  <si>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</si>
  <si>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</si>
  <si>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</si>
  <si>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</si>
  <si>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</si>
  <si>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</si>
  <si>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</si>
  <si>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</si>
  <si>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</si>
  <si>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</si>
  <si>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</si>
  <si>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</si>
  <si>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</si>
  <si>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</si>
  <si>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</si>
  <si>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</si>
  <si>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</si>
  <si>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</si>
  <si>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</si>
  <si>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</si>
  <si>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</si>
  <si>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</si>
  <si>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</si>
  <si>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</si>
  <si>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</si>
  <si>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</si>
  <si>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</si>
  <si>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</si>
  <si>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</si>
  <si>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</si>
  <si>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</si>
  <si>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</si>
  <si>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</si>
  <si>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</si>
  <si>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</si>
  <si>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</si>
  <si>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</si>
  <si>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</si>
  <si>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</si>
  <si>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</si>
  <si>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</si>
  <si>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</si>
  <si>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</si>
  <si>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</si>
  <si>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</si>
  <si>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</si>
  <si>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</si>
  <si>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</si>
  <si>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</si>
  <si>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</si>
  <si>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</si>
  <si>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</si>
  <si>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</si>
  <si>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</si>
  <si>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</si>
  <si>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</si>
  <si>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</si>
  <si>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</si>
  <si>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</si>
  <si>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</si>
  <si>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</si>
  <si>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</si>
  <si>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</si>
  <si>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</si>
  <si>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</si>
  <si>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</si>
  <si>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</si>
  <si>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</si>
  <si>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</si>
  <si>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</si>
  <si>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</si>
  <si>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</si>
  <si>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</si>
  <si>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</si>
  <si>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</si>
  <si>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</si>
  <si>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</si>
  <si>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</si>
  <si>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</si>
  <si>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</si>
  <si>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</si>
  <si>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</si>
  <si>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</si>
  <si>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</si>
  <si>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</si>
  <si>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</si>
  <si>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</si>
  <si>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</si>
  <si>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</si>
  <si>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</si>
  <si>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</si>
  <si>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</si>
  <si>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</si>
  <si>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</si>
  <si>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</si>
  <si>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</si>
  <si>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</si>
  <si>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</si>
  <si>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</si>
  <si>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</si>
  <si>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</si>
  <si>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</si>
  <si>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</si>
  <si>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</si>
  <si>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</si>
  <si>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</si>
  <si>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</si>
  <si>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</si>
  <si>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</si>
  <si>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</si>
  <si>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</si>
  <si>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</si>
  <si>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</si>
  <si>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</si>
  <si>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</si>
  <si>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</si>
  <si>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</si>
  <si>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</si>
  <si>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</si>
  <si>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</si>
  <si>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</si>
  <si>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</si>
  <si>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</si>
  <si>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</si>
  <si>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</si>
  <si>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</si>
  <si>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</si>
  <si>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</si>
  <si>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</si>
  <si>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</si>
  <si>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</si>
  <si>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</si>
  <si>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</si>
  <si>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</si>
  <si>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</si>
  <si>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</si>
  <si>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</si>
  <si>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</si>
  <si>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</si>
  <si>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</si>
  <si>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</si>
  <si>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</si>
  <si>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</si>
  <si>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</si>
  <si>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</si>
  <si>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</si>
  <si>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</si>
  <si>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</si>
  <si>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</si>
  <si>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</si>
  <si>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</si>
  <si>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</si>
  <si>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</si>
  <si>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</si>
  <si>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</si>
  <si>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</si>
  <si>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</si>
  <si>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</si>
  <si>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</si>
  <si>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</si>
  <si>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</si>
  <si>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</si>
  <si>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</si>
  <si>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</si>
  <si>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</si>
  <si>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</si>
  <si>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</si>
  <si>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</si>
  <si>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</si>
  <si>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</si>
  <si>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</si>
  <si>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</si>
  <si>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</si>
  <si>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</si>
  <si>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</si>
  <si>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</si>
  <si>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</si>
  <si>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</si>
  <si>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</si>
  <si>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</si>
  <si>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</si>
  <si>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</si>
  <si>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</si>
  <si>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</si>
  <si>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</si>
  <si>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</si>
  <si>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</si>
  <si>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</si>
  <si>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</si>
  <si>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</si>
  <si>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</si>
  <si>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</si>
  <si>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</si>
  <si>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</si>
  <si>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</si>
  <si>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</si>
  <si>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</si>
  <si>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</si>
  <si>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</si>
  <si>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</si>
  <si>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</si>
  <si>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</si>
  <si>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</si>
  <si>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</si>
  <si>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</si>
  <si>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</si>
  <si>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</si>
  <si>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</si>
  <si>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</si>
  <si>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</si>
  <si>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</si>
  <si>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</si>
  <si>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</si>
  <si>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</si>
  <si>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</si>
  <si>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</si>
  <si>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</si>
  <si>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</si>
  <si>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</si>
  <si>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</si>
  <si>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</si>
  <si>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</si>
  <si>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</si>
  <si>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</si>
  <si>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</si>
  <si>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</si>
  <si>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</si>
  <si>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</si>
  <si>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</si>
  <si>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</si>
  <si>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</si>
  <si>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</si>
  <si>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</si>
  <si>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</si>
  <si>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</si>
  <si>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</si>
  <si>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</si>
  <si>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</si>
  <si>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</si>
  <si>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</si>
  <si>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</si>
  <si>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</si>
  <si>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</si>
  <si>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</si>
  <si>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</si>
  <si>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</si>
  <si>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</si>
  <si>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</si>
  <si>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</si>
  <si>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</si>
  <si>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</si>
  <si>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</si>
  <si>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</si>
  <si>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</si>
  <si>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</si>
  <si>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</si>
  <si>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</si>
  <si>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</si>
  <si>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</si>
  <si>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</si>
  <si>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</si>
  <si>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</si>
  <si>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</si>
  <si>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</si>
  <si>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</si>
  <si>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</si>
  <si>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</si>
  <si>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</si>
  <si>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</si>
  <si>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</si>
  <si>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</si>
  <si>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</si>
  <si>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</si>
  <si>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</si>
  <si>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</si>
  <si>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</si>
  <si>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</si>
  <si>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</si>
  <si>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</si>
  <si>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</si>
  <si>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</si>
  <si>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</si>
  <si>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</si>
  <si>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</si>
  <si>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</si>
  <si>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</si>
  <si>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</si>
  <si>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</si>
  <si>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</si>
  <si>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</si>
  <si>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</si>
  <si>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</si>
  <si>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</si>
  <si>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</si>
  <si>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</si>
  <si>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</si>
  <si>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</si>
  <si>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</si>
  <si>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</si>
  <si>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</si>
  <si>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</si>
  <si>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</si>
  <si>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</si>
  <si>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</si>
  <si>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</si>
  <si>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</si>
  <si>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</si>
  <si>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</si>
  <si>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</si>
  <si>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</si>
  <si>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</si>
  <si>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</si>
  <si>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</si>
  <si>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</si>
  <si>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</si>
  <si>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</si>
  <si>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</si>
  <si>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</si>
  <si>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</si>
  <si>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</si>
  <si>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</si>
  <si>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</si>
  <si>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</si>
  <si>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</si>
  <si>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</si>
  <si>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</si>
  <si>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</si>
  <si>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</si>
  <si>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</si>
  <si>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</si>
  <si>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</si>
  <si>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</si>
  <si>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</si>
  <si>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</si>
  <si>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</si>
  <si>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</si>
  <si>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</si>
  <si>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</si>
  <si>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</si>
  <si>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</si>
  <si>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</si>
  <si>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</si>
  <si>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</si>
  <si>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</si>
  <si>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</si>
  <si>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</si>
  <si>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</si>
  <si>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</si>
  <si>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</si>
  <si>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</si>
  <si>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</si>
  <si>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</si>
  <si>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</si>
  <si>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</si>
  <si>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</si>
  <si>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</si>
  <si>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</si>
  <si>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</si>
  <si>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</si>
  <si>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</si>
  <si>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</si>
  <si>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</si>
  <si>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</si>
  <si>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</si>
  <si>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</si>
  <si>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</si>
  <si>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</si>
  <si>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</si>
  <si>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</si>
  <si>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</si>
  <si>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</si>
  <si>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</si>
  <si>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</si>
  <si>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</si>
  <si>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</si>
  <si>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</si>
  <si>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</si>
  <si>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</si>
  <si>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</si>
  <si>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</si>
  <si>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</si>
  <si>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</si>
  <si>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</si>
  <si>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</si>
  <si>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</si>
  <si>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</si>
  <si>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</si>
  <si>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</si>
  <si>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</si>
  <si>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</si>
  <si>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</si>
  <si>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</si>
  <si>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</si>
  <si>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</si>
  <si>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</si>
  <si>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</si>
  <si>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</si>
  <si>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</si>
  <si>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</si>
  <si>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</si>
  <si>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</si>
  <si>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</si>
  <si>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</si>
  <si>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</si>
  <si>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</si>
  <si>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</si>
  <si>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</si>
  <si>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</si>
  <si>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</si>
  <si>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</si>
  <si>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</si>
  <si>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</si>
  <si>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</si>
  <si>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</si>
  <si>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</si>
  <si>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</si>
  <si>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</si>
  <si>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</si>
  <si>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</si>
  <si>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</si>
  <si>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</si>
  <si>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</si>
  <si>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</si>
  <si>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</si>
  <si>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</si>
  <si>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</si>
  <si>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</si>
  <si>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</si>
  <si>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</si>
  <si>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</si>
  <si>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</si>
  <si>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</si>
  <si>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</si>
  <si>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</si>
  <si>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</si>
  <si>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</si>
  <si>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</si>
  <si>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</si>
  <si>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</si>
  <si>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</si>
  <si>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</si>
  <si>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</si>
  <si>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</si>
  <si>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</si>
  <si>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</si>
  <si>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</si>
  <si>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</si>
  <si>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</si>
  <si>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</si>
  <si>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</si>
  <si>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</si>
  <si>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</si>
  <si>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</si>
  <si>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</si>
  <si>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</si>
  <si>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</si>
  <si>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</si>
  <si>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</si>
  <si>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</si>
  <si>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</si>
  <si>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</si>
  <si>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</si>
  <si>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</si>
  <si>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</si>
  <si>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</si>
  <si>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</si>
  <si>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</si>
  <si>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</si>
  <si>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</si>
  <si>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</si>
  <si>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</si>
  <si>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</si>
  <si>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</si>
  <si>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</si>
  <si>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</si>
  <si>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</si>
  <si>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</si>
  <si>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</si>
  <si>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</si>
  <si>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</si>
  <si>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</si>
  <si>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</si>
  <si>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</si>
  <si>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</si>
  <si>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</si>
  <si>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</si>
  <si>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</si>
  <si>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</si>
  <si>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</si>
  <si>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</si>
  <si>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</si>
  <si>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</si>
  <si>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</si>
  <si>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</si>
  <si>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</si>
  <si>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</si>
  <si>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</si>
  <si>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</si>
  <si>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</si>
  <si>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</si>
  <si>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</si>
  <si>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</si>
  <si>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</si>
  <si>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</si>
  <si>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</si>
  <si>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</si>
  <si>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</si>
  <si>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</si>
  <si>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</si>
  <si>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</si>
  <si>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</si>
  <si>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</si>
  <si>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</si>
  <si>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</si>
  <si>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</si>
  <si>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</si>
  <si>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</si>
  <si>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</si>
  <si>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</si>
  <si>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</si>
  <si>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</si>
  <si>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</si>
  <si>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</si>
  <si>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</si>
  <si>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</si>
  <si>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</si>
  <si>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</si>
  <si>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</si>
  <si>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</si>
  <si>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</si>
  <si>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</si>
  <si>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</si>
  <si>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</si>
  <si>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</si>
  <si>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</si>
  <si>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</si>
  <si>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</si>
  <si>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</si>
  <si>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</si>
  <si>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</si>
  <si>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</si>
  <si>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</si>
  <si>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</si>
  <si>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</si>
  <si>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</si>
  <si>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</si>
  <si>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</si>
  <si>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</si>
  <si>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</si>
  <si>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</si>
  <si>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</si>
  <si>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</si>
  <si>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</si>
  <si>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</si>
  <si>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</si>
  <si>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</si>
  <si>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</si>
  <si>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</si>
  <si>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</si>
  <si>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</si>
  <si>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</si>
  <si>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</si>
  <si>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</si>
  <si>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</si>
  <si>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</si>
  <si>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</si>
  <si>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</si>
  <si>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</si>
  <si>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</si>
  <si>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</si>
  <si>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</si>
  <si>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</si>
  <si>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</si>
  <si>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</si>
  <si>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</si>
  <si>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</si>
  <si>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</si>
  <si>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</si>
  <si>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</si>
  <si>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</si>
  <si>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</si>
  <si>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</si>
  <si>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</si>
  <si>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</si>
  <si>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</si>
  <si>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</si>
  <si>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</si>
  <si>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</si>
  <si>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</si>
  <si>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</si>
  <si>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</si>
  <si>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</si>
  <si>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</si>
  <si>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</si>
  <si>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</si>
  <si>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</si>
  <si>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</si>
  <si>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</si>
  <si>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</si>
  <si>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</si>
  <si>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</si>
  <si>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</si>
  <si>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</si>
  <si>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</si>
  <si>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</si>
  <si>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</si>
  <si>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</si>
  <si>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</si>
  <si>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</si>
  <si>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</si>
  <si>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</si>
  <si>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</si>
  <si>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</si>
  <si>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</si>
  <si>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</si>
  <si>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</si>
  <si>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</si>
  <si>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</si>
  <si>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</si>
  <si>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</si>
  <si>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</si>
  <si>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</si>
  <si>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</si>
  <si>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</si>
  <si>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</si>
  <si>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</si>
  <si>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</si>
  <si>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</si>
  <si>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</si>
  <si>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</si>
  <si>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</si>
  <si>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</si>
  <si>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</si>
  <si>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</si>
  <si>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</si>
  <si>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</si>
  <si>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</si>
  <si>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</si>
  <si>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</si>
  <si>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</si>
  <si>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</si>
  <si>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</si>
  <si>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</si>
  <si>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</si>
  <si>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</si>
  <si>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</si>
  <si>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</si>
  <si>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</si>
  <si>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</si>
  <si>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</si>
  <si>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</si>
  <si>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</si>
  <si>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</si>
  <si>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</si>
  <si>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</si>
  <si>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</si>
  <si>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</si>
  <si>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</si>
  <si>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</si>
  <si>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</si>
  <si>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</si>
  <si>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</si>
  <si>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</si>
  <si>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</si>
  <si>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</si>
  <si>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</si>
  <si>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</si>
  <si>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</si>
  <si>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</si>
  <si>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</si>
  <si>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</si>
  <si>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</si>
  <si>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</si>
  <si>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</si>
  <si>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</si>
  <si>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</si>
  <si>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</si>
  <si>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</si>
  <si>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</si>
  <si>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</si>
  <si>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</si>
  <si>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</si>
  <si>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</si>
  <si>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</si>
  <si>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</si>
  <si>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</si>
  <si>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</si>
  <si>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</si>
  <si>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</si>
  <si>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</si>
  <si>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</si>
  <si>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</si>
  <si>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</si>
  <si>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</si>
  <si>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</si>
  <si>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</si>
  <si>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</si>
  <si>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</si>
  <si>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</si>
  <si>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</si>
  <si>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</si>
  <si>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</si>
  <si>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</si>
  <si>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</si>
  <si>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</si>
  <si>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</si>
  <si>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</si>
  <si>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</si>
  <si>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</si>
  <si>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</si>
  <si>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</si>
  <si>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</si>
  <si>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</si>
  <si>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</si>
  <si>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</si>
  <si>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</si>
  <si>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</si>
  <si>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</si>
  <si>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</si>
  <si>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</si>
  <si>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</si>
  <si>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</si>
  <si>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</si>
  <si>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</si>
  <si>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</si>
  <si>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</si>
  <si>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</si>
  <si>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</si>
  <si>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</si>
  <si>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</si>
  <si>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</si>
  <si>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</si>
  <si>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</si>
  <si>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</si>
  <si>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</si>
  <si>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</si>
  <si>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</si>
  <si>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</si>
  <si>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</si>
  <si>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</si>
  <si>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</si>
  <si>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</si>
  <si>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</si>
  <si>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</si>
  <si>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</si>
  <si>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</si>
  <si>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</si>
  <si>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</si>
  <si>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</si>
  <si>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</si>
  <si>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</si>
  <si>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</si>
  <si>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</si>
  <si>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</si>
  <si>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</si>
  <si>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</si>
  <si>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</si>
  <si>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</si>
  <si>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</si>
  <si>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</si>
  <si>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</si>
  <si>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</si>
  <si>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</si>
  <si>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</si>
  <si>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</si>
  <si>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</si>
  <si>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</si>
  <si>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</si>
  <si>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</si>
  <si>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</si>
  <si>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</si>
  <si>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</si>
  <si>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</si>
  <si>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</si>
  <si>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</si>
  <si>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</si>
  <si>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</si>
  <si>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</si>
  <si>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</si>
  <si>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</si>
  <si>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</si>
  <si>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</si>
  <si>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</si>
  <si>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</si>
  <si>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</si>
  <si>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</si>
  <si>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</si>
  <si>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</si>
  <si>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</si>
  <si>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</si>
  <si>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</si>
  <si>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</si>
  <si>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</si>
  <si>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</si>
  <si>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</si>
  <si>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</si>
  <si>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</si>
  <si>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</si>
  <si>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</si>
  <si>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</si>
  <si>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</si>
  <si>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</si>
  <si>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</si>
  <si>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</si>
  <si>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</si>
  <si>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</si>
  <si>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</si>
  <si>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</si>
  <si>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</si>
  <si>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</si>
  <si>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</si>
  <si>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</si>
  <si>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</si>
  <si>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</si>
  <si>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</si>
  <si>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</si>
  <si>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</si>
  <si>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</si>
  <si>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</si>
  <si>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</si>
  <si>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</si>
  <si>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</si>
  <si>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</si>
  <si>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</si>
  <si>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</si>
  <si>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</si>
  <si>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</si>
  <si>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</si>
  <si>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</si>
  <si>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</si>
  <si>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</si>
  <si>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</si>
  <si>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</si>
  <si>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</si>
  <si>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</si>
  <si>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</si>
  <si>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</si>
  <si>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</si>
  <si>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</si>
  <si>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</si>
  <si>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</si>
  <si>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</si>
  <si>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</si>
  <si>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</si>
  <si>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</si>
  <si>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</si>
  <si>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</si>
  <si>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</si>
  <si>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</si>
  <si>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</si>
  <si>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</si>
  <si>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</si>
  <si>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</si>
  <si>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</si>
  <si>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</si>
  <si>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</si>
  <si>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</si>
  <si>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</si>
  <si>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</si>
  <si>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</si>
  <si>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</si>
  <si>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</si>
  <si>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</si>
  <si>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</si>
  <si>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</si>
  <si>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</si>
  <si>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</si>
  <si>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</si>
  <si>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</si>
  <si>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</si>
  <si>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</si>
  <si>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</si>
  <si>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</si>
  <si>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</si>
  <si>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</si>
  <si>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</si>
  <si>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</si>
  <si>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</si>
  <si>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</si>
  <si>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</si>
  <si>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</si>
  <si>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</si>
  <si>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</si>
  <si>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</si>
  <si>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</si>
  <si>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</si>
  <si>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</si>
  <si>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</si>
  <si>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</si>
  <si>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</si>
  <si>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</si>
  <si>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</si>
  <si>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</si>
  <si>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</si>
  <si>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</si>
  <si>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</si>
  <si>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</si>
  <si>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</si>
  <si>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</si>
  <si>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</si>
  <si>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</si>
  <si>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</si>
  <si>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</si>
  <si>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</si>
  <si>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</si>
  <si>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</si>
  <si>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</si>
  <si>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</si>
  <si>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</si>
  <si>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</si>
  <si>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</si>
  <si>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</si>
  <si>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</si>
  <si>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</si>
  <si>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</si>
  <si>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</si>
  <si>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</si>
  <si>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</si>
  <si>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</si>
  <si>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</si>
  <si>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</si>
  <si>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</si>
  <si>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</si>
  <si>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</si>
  <si>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</si>
  <si>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</si>
  <si>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</si>
  <si>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</si>
  <si>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</si>
  <si>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</si>
  <si>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</si>
  <si>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</si>
  <si>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</si>
  <si>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</si>
  <si>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</si>
  <si>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</si>
  <si>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</si>
  <si>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</si>
  <si>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</si>
  <si>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</si>
  <si>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</si>
  <si>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</si>
  <si>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</si>
  <si>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</si>
  <si>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</si>
  <si>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</si>
  <si>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</si>
  <si>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</si>
  <si>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</si>
  <si>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</si>
  <si>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</si>
  <si>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</si>
  <si>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</si>
  <si>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</si>
  <si>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</si>
  <si>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</si>
  <si>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</si>
  <si>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</si>
  <si>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</si>
  <si>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</si>
  <si>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</si>
  <si>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</si>
  <si>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</si>
  <si>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</si>
  <si>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</si>
  <si>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</si>
  <si>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</si>
  <si>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</si>
  <si>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</si>
  <si>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</si>
  <si>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</si>
  <si>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</si>
  <si>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</si>
  <si>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</si>
  <si>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</si>
  <si>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</si>
  <si>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</si>
  <si>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</si>
  <si>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</si>
  <si>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</si>
  <si>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</si>
  <si>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</si>
  <si>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</si>
  <si>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</si>
  <si>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</si>
  <si>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</si>
  <si>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</si>
  <si>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</si>
  <si>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</si>
  <si>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</si>
  <si>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</si>
  <si>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</si>
  <si>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</si>
  <si>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</si>
  <si>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</si>
  <si>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</si>
  <si>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</si>
  <si>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</si>
  <si>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</si>
  <si>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</si>
  <si>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</si>
  <si>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</si>
  <si>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</si>
  <si>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</si>
  <si>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</si>
  <si>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</si>
  <si>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</si>
  <si>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</si>
  <si>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</si>
  <si>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</si>
  <si>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</si>
  <si>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</si>
  <si>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</si>
  <si>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</si>
  <si>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</si>
  <si>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</si>
  <si>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</si>
  <si>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</si>
  <si>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</si>
  <si>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</si>
  <si>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</si>
  <si>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</si>
  <si>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</si>
  <si>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</si>
  <si>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</si>
  <si>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</si>
  <si>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</si>
  <si>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</si>
  <si>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</si>
  <si>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</si>
  <si>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</si>
  <si>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</si>
  <si>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</si>
  <si>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</si>
  <si>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</si>
  <si>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</si>
  <si>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</si>
  <si>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</si>
  <si>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</si>
  <si>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</si>
  <si>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</si>
  <si>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</si>
  <si>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</si>
  <si>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</si>
  <si>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</si>
  <si>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</si>
  <si>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</si>
  <si>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</si>
  <si>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</si>
  <si>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</si>
  <si>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</si>
  <si>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</si>
  <si>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</si>
  <si>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</si>
  <si>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</si>
  <si>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</si>
  <si>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</si>
  <si>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</si>
  <si>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</si>
  <si>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</si>
  <si>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</si>
  <si>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</si>
  <si>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</si>
  <si>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</si>
  <si>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</si>
  <si>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</si>
  <si>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</si>
  <si>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</si>
  <si>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</si>
  <si>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</si>
  <si>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</si>
  <si>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</si>
  <si>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</si>
  <si>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</si>
  <si>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</si>
  <si>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</si>
  <si>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</si>
  <si>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</si>
  <si>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</si>
  <si>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</si>
  <si>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</si>
  <si>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</si>
  <si>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</si>
  <si>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</si>
  <si>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</si>
  <si>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</si>
  <si>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</si>
  <si>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</si>
  <si>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</si>
  <si>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</si>
  <si>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</si>
  <si>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</si>
  <si>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</si>
  <si>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</si>
  <si>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</si>
  <si>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</si>
  <si>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</si>
  <si>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</si>
  <si>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</si>
  <si>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</si>
  <si>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</si>
  <si>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</si>
  <si>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</si>
  <si>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</si>
  <si>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</si>
  <si>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</si>
  <si>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</si>
  <si>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</si>
  <si>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</si>
  <si>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</si>
  <si>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</si>
  <si>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</si>
  <si>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</si>
  <si>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</si>
  <si>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</si>
  <si>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</si>
  <si>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</si>
  <si>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</si>
  <si>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</si>
  <si>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</si>
  <si>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</si>
  <si>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</si>
  <si>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</si>
  <si>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</si>
  <si>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</si>
  <si>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</si>
  <si>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</si>
  <si>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</si>
  <si>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</si>
  <si>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</si>
  <si>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</si>
  <si>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</si>
  <si>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</si>
  <si>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</si>
  <si>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</si>
  <si>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</si>
  <si>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</si>
  <si>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</si>
  <si>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</si>
  <si>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</si>
  <si>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</si>
  <si>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</si>
  <si>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</si>
  <si>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</si>
  <si>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</si>
  <si>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</si>
  <si>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</si>
  <si>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</si>
  <si>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</si>
  <si>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</si>
  <si>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</si>
  <si>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</si>
  <si>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</si>
  <si>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</si>
  <si>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</si>
  <si>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</si>
  <si>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</si>
  <si>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</si>
  <si>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</si>
  <si>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</si>
  <si>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</si>
  <si>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</si>
  <si>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</si>
  <si>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</si>
  <si>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</si>
  <si>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</si>
  <si>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</si>
  <si>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</si>
  <si>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</si>
  <si>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</si>
  <si>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</si>
  <si>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</si>
  <si>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</si>
  <si>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</si>
  <si>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</si>
  <si>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</si>
  <si>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</si>
  <si>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</si>
  <si>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</si>
  <si>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</si>
  <si>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</si>
  <si>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</si>
  <si>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</si>
  <si>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</si>
  <si>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</si>
  <si>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</si>
  <si>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</si>
  <si>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</si>
  <si>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</si>
  <si>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</si>
  <si>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</si>
  <si>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</si>
  <si>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</si>
  <si>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</si>
  <si>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</si>
  <si>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</si>
  <si>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</si>
  <si>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</si>
  <si>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</si>
  <si>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</si>
  <si>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</si>
  <si>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</si>
  <si>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</si>
  <si>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</si>
  <si>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</si>
  <si>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</si>
  <si>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</si>
  <si>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</si>
  <si>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</si>
  <si>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</si>
  <si>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</si>
  <si>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</si>
  <si>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</si>
  <si>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</si>
  <si>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</si>
  <si>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</si>
  <si>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</si>
  <si>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</si>
  <si>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</si>
  <si>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</si>
  <si>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</si>
  <si>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</si>
  <si>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</si>
  <si>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</si>
  <si>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</si>
  <si>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</si>
  <si>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</si>
  <si>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</si>
  <si>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</si>
  <si>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</si>
  <si>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</si>
  <si>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</si>
  <si>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</si>
  <si>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</si>
  <si>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</si>
  <si>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</si>
  <si>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</si>
  <si>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</si>
  <si>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</si>
  <si>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</si>
  <si>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</si>
  <si>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</si>
  <si>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</si>
  <si>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</si>
  <si>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</si>
  <si>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</si>
  <si>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</si>
  <si>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</si>
  <si>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</si>
  <si>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</si>
  <si>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</si>
  <si>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</si>
  <si>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</si>
  <si>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</si>
  <si>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</si>
  <si>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</si>
  <si>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</si>
  <si>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</si>
  <si>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</si>
  <si>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</si>
  <si>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</si>
  <si>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</si>
  <si>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</si>
  <si>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</si>
  <si>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</si>
  <si>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</si>
  <si>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</si>
  <si>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</si>
  <si>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</si>
  <si>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</si>
  <si>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</si>
  <si>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</si>
  <si>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</si>
  <si>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</si>
  <si>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</si>
  <si>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</si>
  <si>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</si>
  <si>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</si>
  <si>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</si>
  <si>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</si>
  <si>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</si>
  <si>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</si>
  <si>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</si>
  <si>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</si>
  <si>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</si>
  <si>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</si>
  <si>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</si>
  <si>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</si>
  <si>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</si>
  <si>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</si>
  <si>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</si>
  <si>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</si>
  <si>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</si>
  <si>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</si>
  <si>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</si>
  <si>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</si>
  <si>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</si>
  <si>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</si>
  <si>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</si>
  <si>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</si>
  <si>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</si>
  <si>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</si>
  <si>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</si>
  <si>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</si>
  <si>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</si>
  <si>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</si>
  <si>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</si>
  <si>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</si>
  <si>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</si>
  <si>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</si>
  <si>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</si>
  <si>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</si>
  <si>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</si>
  <si>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</si>
  <si>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</si>
  <si>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</si>
  <si>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</si>
  <si>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</si>
  <si>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</si>
  <si>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</si>
  <si>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</si>
  <si>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</si>
  <si>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</si>
  <si>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</si>
  <si>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</si>
  <si>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</si>
  <si>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</si>
  <si>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</si>
  <si>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</si>
  <si>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</si>
  <si>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</si>
  <si>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</si>
  <si>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</si>
  <si>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</si>
  <si>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</si>
  <si>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</si>
  <si>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</si>
  <si>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</si>
  <si>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</si>
  <si>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</si>
  <si>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</si>
  <si>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</si>
  <si>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</si>
  <si>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</si>
  <si>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</si>
  <si>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</si>
  <si>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</si>
  <si>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</si>
  <si>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</si>
  <si>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</si>
  <si>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</si>
  <si>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</si>
  <si>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</si>
  <si>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</si>
  <si>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</si>
  <si>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</si>
  <si>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</si>
  <si>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</si>
  <si>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</si>
  <si>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</si>
  <si>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</si>
  <si>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</si>
  <si>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</si>
  <si>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</si>
  <si>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</si>
  <si>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</si>
  <si>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</si>
  <si>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</si>
  <si>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</si>
  <si>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</si>
  <si>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</si>
  <si>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</si>
  <si>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</si>
  <si>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</si>
  <si>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</si>
  <si>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</si>
  <si>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</si>
  <si>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</si>
  <si>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</si>
  <si>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</si>
  <si>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</si>
  <si>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</si>
  <si>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</si>
  <si>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</si>
  <si>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</si>
  <si>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</si>
  <si>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</si>
  <si>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</si>
  <si>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</si>
  <si>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</si>
  <si>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</si>
  <si>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</si>
  <si>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</si>
  <si>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</si>
  <si>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</si>
  <si>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</si>
  <si>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</si>
  <si>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</si>
  <si>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</si>
  <si>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</si>
  <si>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</si>
  <si>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</si>
  <si>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</si>
  <si>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</si>
  <si>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</si>
  <si>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</si>
  <si>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</si>
  <si>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</si>
  <si>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</si>
  <si>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</si>
  <si>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</si>
  <si>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</si>
  <si>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</si>
  <si>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</si>
  <si>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</si>
  <si>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</si>
  <si>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</si>
  <si>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</si>
  <si>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</si>
  <si>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</si>
  <si>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</si>
  <si>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</si>
  <si>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</si>
  <si>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</si>
  <si>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</si>
  <si>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</si>
  <si>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</si>
  <si>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</si>
  <si>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</si>
  <si>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</si>
  <si>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</si>
  <si>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</si>
  <si>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</si>
  <si>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</si>
  <si>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</si>
  <si>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</si>
  <si>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</si>
  <si>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</si>
  <si>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</si>
  <si>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</si>
  <si>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</si>
  <si>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</si>
  <si>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</si>
  <si>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</si>
  <si>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</si>
  <si>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</si>
  <si>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</si>
  <si>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</si>
  <si>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</si>
  <si>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</si>
  <si>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</si>
  <si>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</si>
  <si>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</si>
  <si>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</si>
  <si>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</si>
  <si>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</si>
  <si>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</si>
  <si>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</si>
  <si>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</si>
  <si>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</si>
  <si>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</si>
  <si>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</si>
  <si>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</si>
  <si>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</si>
  <si>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</si>
  <si>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</si>
  <si>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</si>
  <si>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</si>
  <si>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</si>
  <si>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</si>
  <si>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</si>
  <si>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</si>
  <si>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</si>
  <si>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</si>
  <si>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</si>
  <si>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</si>
  <si>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</si>
  <si>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</si>
  <si>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</si>
  <si>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</si>
  <si>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</si>
  <si>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</si>
  <si>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</si>
  <si>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</si>
  <si>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</si>
  <si>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</si>
  <si>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</si>
  <si>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</si>
  <si>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</si>
  <si>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</si>
  <si>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</si>
  <si>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</si>
  <si>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</si>
  <si>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</si>
  <si>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</si>
  <si>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</si>
  <si>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</si>
  <si>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</si>
  <si>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</si>
  <si>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</si>
  <si>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</si>
  <si>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</si>
  <si>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</si>
  <si>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</si>
  <si>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</si>
  <si>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</si>
  <si>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</si>
  <si>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</si>
  <si>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</si>
  <si>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</si>
  <si>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</si>
  <si>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</si>
  <si>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</si>
  <si>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</si>
  <si>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</si>
  <si>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</si>
  <si>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</si>
  <si>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</si>
  <si>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</si>
  <si>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</si>
  <si>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</si>
  <si>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</si>
  <si>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</si>
  <si>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</si>
  <si>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</si>
  <si>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</si>
  <si>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</si>
  <si>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</si>
  <si>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</si>
  <si>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</si>
  <si>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</si>
  <si>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</si>
  <si>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</si>
  <si>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</si>
  <si>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</si>
  <si>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</si>
  <si>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</si>
  <si>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</si>
  <si>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</si>
  <si>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</si>
  <si>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</si>
  <si>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</si>
  <si>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</si>
  <si>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</si>
  <si>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</si>
  <si>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</si>
  <si>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</si>
  <si>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</si>
  <si>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</si>
  <si>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</si>
  <si>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</si>
  <si>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</si>
  <si>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</si>
  <si>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</si>
  <si>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</si>
  <si>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</si>
  <si>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</si>
  <si>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</si>
  <si>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</si>
  <si>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</si>
  <si>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</si>
  <si>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</si>
  <si>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</si>
  <si>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</si>
  <si>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</si>
  <si>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</si>
  <si>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</si>
  <si>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</si>
  <si>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</si>
  <si>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</si>
  <si>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</si>
  <si>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</si>
  <si>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</si>
  <si>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</si>
  <si>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</si>
  <si>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</si>
  <si>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</si>
  <si>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</si>
  <si>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</si>
  <si>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</si>
  <si>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</si>
  <si>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</si>
  <si>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</si>
  <si>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</si>
  <si>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</si>
  <si>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</si>
  <si>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</si>
  <si>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</si>
  <si>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</si>
  <si>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</si>
  <si>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</si>
  <si>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</si>
  <si>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</si>
  <si>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</si>
  <si>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</si>
  <si>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</si>
  <si>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</si>
  <si>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</si>
  <si>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</si>
  <si>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</si>
  <si>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</si>
  <si>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</si>
  <si>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</si>
  <si>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</si>
  <si>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</si>
  <si>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</si>
  <si>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</si>
  <si>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</si>
  <si>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</si>
  <si>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</si>
  <si>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</si>
  <si>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</si>
  <si>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</si>
  <si>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</si>
  <si>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</si>
  <si>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</si>
  <si>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</si>
  <si>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</si>
  <si>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</si>
  <si>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</si>
  <si>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</si>
  <si>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</si>
  <si>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</si>
  <si>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</si>
  <si>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</si>
  <si>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</si>
  <si>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</si>
  <si>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</si>
  <si>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</si>
  <si>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</si>
  <si>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</si>
  <si>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</si>
  <si>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</si>
  <si>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</si>
  <si>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</si>
  <si>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</si>
  <si>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</si>
  <si>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</si>
  <si>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</si>
  <si>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</si>
  <si>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</si>
  <si>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</si>
  <si>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</si>
  <si>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</si>
  <si>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</si>
  <si>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</si>
  <si>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</si>
  <si>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</si>
  <si>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</si>
  <si>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</si>
  <si>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</si>
  <si>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</si>
  <si>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</si>
  <si>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</si>
  <si>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</si>
  <si>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</si>
  <si>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</si>
  <si>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</si>
  <si>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</si>
  <si>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</si>
  <si>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</si>
  <si>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</si>
  <si>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</si>
  <si>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</si>
  <si>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</si>
  <si>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</si>
  <si>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</si>
  <si>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</si>
  <si>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</si>
  <si>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</si>
  <si>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</si>
  <si>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</si>
  <si>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</si>
  <si>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</si>
  <si>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</si>
  <si>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</si>
  <si>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</si>
  <si>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</si>
  <si>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</si>
  <si>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</si>
  <si>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</si>
  <si>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</si>
  <si>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</si>
  <si>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</si>
  <si>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</si>
  <si>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</si>
  <si>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</si>
  <si>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</si>
  <si>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</si>
  <si>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</si>
  <si>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</si>
  <si>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</si>
  <si>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</si>
  <si>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</si>
  <si>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</si>
  <si>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</si>
  <si>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</si>
  <si>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</si>
  <si>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</si>
  <si>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</si>
  <si>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</si>
  <si>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</si>
  <si>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</si>
  <si>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</si>
  <si>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</si>
  <si>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</si>
  <si>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</si>
  <si>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</si>
  <si>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</si>
  <si>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</si>
  <si>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</si>
  <si>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</si>
  <si>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</si>
  <si>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</si>
  <si>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</si>
  <si>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</si>
  <si>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</si>
  <si>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</si>
  <si>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</si>
  <si>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</si>
  <si>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</si>
  <si>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</si>
  <si>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</si>
  <si>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</si>
  <si>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</si>
  <si>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</si>
  <si>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</si>
  <si>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</si>
  <si>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</si>
  <si>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</si>
  <si>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</si>
  <si>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</si>
  <si>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</si>
  <si>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</si>
  <si>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</si>
  <si>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</si>
  <si>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</si>
  <si>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</si>
  <si>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</si>
  <si>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</si>
  <si>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</si>
  <si>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</si>
  <si>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</si>
  <si>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</si>
  <si>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</si>
  <si>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</si>
  <si>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</si>
  <si>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</si>
  <si>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</si>
  <si>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</si>
  <si>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</si>
  <si>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</si>
  <si>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</si>
  <si>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</si>
  <si>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</si>
  <si>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</si>
  <si>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</si>
  <si>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</si>
  <si>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</si>
  <si>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</si>
  <si>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</si>
  <si>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</si>
  <si>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</si>
  <si>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</si>
  <si>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</si>
  <si>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</si>
  <si>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</si>
  <si>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</si>
  <si>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</si>
  <si>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</si>
  <si>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</si>
  <si>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</si>
  <si>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</si>
  <si>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</si>
  <si>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</si>
  <si>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</si>
  <si>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</si>
  <si>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</si>
  <si>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</si>
  <si>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</si>
  <si>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</si>
  <si>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</si>
  <si>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</si>
  <si>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</si>
  <si>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</si>
  <si>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</si>
  <si>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</si>
  <si>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</si>
  <si>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</si>
  <si>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</si>
  <si>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</si>
  <si>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</si>
  <si>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</si>
  <si>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</si>
  <si>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</si>
  <si>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</si>
  <si>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</si>
  <si>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</si>
  <si>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</si>
  <si>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</si>
  <si>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</si>
  <si>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</si>
  <si>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</si>
  <si>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</si>
  <si>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</si>
  <si>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</si>
  <si>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</si>
  <si>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</si>
  <si>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</si>
  <si>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</si>
  <si>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</si>
  <si>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</si>
  <si>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</si>
  <si>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</si>
  <si>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</si>
  <si>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</si>
  <si>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</si>
  <si>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</si>
  <si>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</si>
  <si>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</si>
  <si>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</si>
  <si>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</si>
  <si>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</si>
  <si>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</si>
  <si>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</si>
  <si>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</si>
  <si>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</si>
  <si>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</si>
  <si>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</si>
  <si>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</si>
  <si>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</si>
  <si>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</si>
  <si>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</si>
  <si>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</si>
  <si>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</si>
  <si>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</si>
  <si>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</si>
  <si>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</si>
  <si>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</si>
  <si>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</si>
  <si>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</si>
  <si>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</si>
  <si>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</si>
  <si>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</si>
  <si>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</si>
  <si>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</si>
  <si>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</si>
  <si>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</si>
  <si>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</si>
  <si>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</si>
  <si>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</si>
  <si>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</si>
  <si>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</si>
  <si>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</si>
  <si>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</si>
  <si>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</si>
  <si>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</si>
  <si>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</si>
  <si>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</si>
  <si>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</si>
  <si>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</si>
  <si>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</si>
  <si>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</si>
  <si>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</si>
  <si>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</si>
  <si>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</si>
  <si>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</si>
  <si>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</si>
  <si>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</si>
  <si>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</si>
  <si>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</si>
  <si>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</si>
  <si>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</si>
  <si>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</si>
  <si>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</si>
  <si>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</si>
  <si>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</si>
  <si>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</si>
  <si>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</si>
  <si>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</si>
  <si>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</si>
  <si>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</si>
  <si>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</si>
  <si>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</si>
  <si>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</si>
  <si>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</si>
  <si>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</si>
  <si>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</si>
  <si>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</si>
  <si>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</si>
  <si>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</si>
  <si>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</si>
  <si>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</si>
  <si>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</si>
  <si>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</si>
  <si>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</si>
  <si>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</si>
  <si>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</si>
  <si>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</si>
  <si>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</si>
  <si>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</si>
  <si>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</si>
  <si>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</si>
  <si>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</si>
  <si>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</si>
  <si>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</si>
  <si>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</si>
  <si>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</si>
  <si>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</si>
  <si>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</si>
  <si>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</si>
  <si>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</si>
  <si>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</si>
  <si>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</si>
  <si>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</si>
  <si>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</si>
  <si>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</si>
  <si>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</si>
  <si>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</si>
  <si>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</si>
  <si>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</si>
  <si>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</si>
  <si>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</si>
  <si>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</si>
  <si>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</si>
  <si>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</si>
  <si>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</si>
  <si>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</si>
  <si>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</si>
  <si>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</si>
  <si>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</si>
  <si>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</si>
  <si>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</si>
  <si>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</si>
  <si>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</si>
  <si>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</si>
  <si>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</si>
  <si>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</si>
  <si>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</si>
  <si>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</si>
  <si>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</si>
  <si>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</si>
  <si>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</si>
  <si>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</si>
  <si>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</si>
  <si>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</si>
  <si>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</si>
  <si>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</si>
  <si>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</si>
  <si>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</si>
  <si>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</si>
  <si>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</si>
  <si>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</si>
  <si>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</si>
  <si>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</si>
  <si>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</si>
  <si>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</si>
  <si>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</si>
  <si>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</si>
  <si>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</si>
  <si>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</si>
  <si>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</si>
  <si>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</si>
  <si>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</si>
  <si>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</si>
  <si>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</si>
  <si>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</si>
  <si>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</si>
  <si>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</si>
  <si>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</si>
  <si>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</si>
  <si>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</si>
  <si>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</si>
  <si>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</si>
  <si>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</si>
  <si>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</si>
  <si>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</si>
  <si>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</si>
  <si>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</si>
  <si>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</si>
  <si>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</si>
  <si>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</si>
  <si>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</si>
  <si>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</si>
  <si>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</si>
  <si>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</si>
  <si>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</si>
  <si>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</si>
  <si>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</si>
  <si>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</si>
  <si>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</si>
  <si>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</si>
  <si>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</si>
  <si>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</si>
  <si>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</si>
  <si>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</si>
  <si>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</si>
  <si>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</si>
  <si>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</si>
  <si>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</si>
  <si>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</si>
  <si>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</si>
  <si>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</si>
  <si>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</si>
  <si>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</si>
  <si>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</si>
  <si>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</si>
  <si>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</si>
  <si>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</si>
  <si>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</si>
  <si>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</si>
  <si>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</si>
  <si>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</si>
  <si>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</si>
  <si>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</si>
  <si>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</si>
  <si>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</si>
  <si>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</si>
  <si>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</si>
  <si>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</si>
  <si>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</si>
  <si>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</si>
  <si>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</si>
  <si>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</si>
  <si>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</si>
  <si>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</si>
  <si>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</si>
  <si>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</si>
  <si>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</si>
  <si>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</si>
  <si>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</si>
  <si>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</si>
  <si>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</si>
  <si>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</si>
  <si>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</si>
  <si>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</si>
  <si>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</si>
  <si>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</si>
  <si>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</si>
  <si>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</si>
  <si>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</si>
  <si>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</si>
  <si>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</si>
  <si>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</si>
  <si>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</si>
  <si>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</si>
  <si>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</si>
  <si>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</si>
  <si>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</si>
  <si>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</si>
  <si>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</si>
  <si>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</si>
  <si>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</si>
  <si>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</si>
  <si>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</si>
  <si>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</si>
  <si>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</si>
  <si>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</si>
  <si>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</si>
  <si>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</si>
  <si>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</si>
  <si>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</si>
  <si>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</si>
  <si>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</si>
  <si>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</si>
  <si>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</si>
  <si>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</si>
  <si>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</si>
  <si>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</si>
  <si>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</si>
  <si>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</si>
  <si>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</si>
  <si>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</si>
  <si>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</si>
  <si>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</si>
  <si>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</si>
  <si>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</si>
  <si>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</si>
  <si>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</si>
  <si>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</si>
  <si>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</si>
  <si>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</si>
  <si>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</si>
  <si>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</si>
  <si>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</si>
  <si>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</si>
  <si>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</si>
  <si>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</si>
  <si>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</si>
  <si>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</si>
  <si>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</si>
  <si>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</si>
  <si>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</si>
  <si>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</si>
  <si>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</si>
  <si>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</si>
  <si>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</si>
  <si>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</si>
  <si>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</si>
  <si>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</si>
  <si>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</si>
  <si>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</si>
  <si>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</si>
  <si>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</si>
  <si>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</si>
  <si>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</si>
  <si>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</si>
  <si>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</si>
  <si>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</si>
  <si>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</si>
  <si>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</si>
  <si>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</si>
  <si>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</si>
  <si>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</si>
  <si>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</si>
  <si>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</si>
  <si>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</si>
  <si>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</si>
  <si>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</si>
  <si>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</si>
  <si>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</si>
  <si>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</si>
  <si>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</si>
  <si>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</si>
  <si>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</si>
  <si>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</si>
  <si>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</si>
  <si>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</si>
  <si>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</si>
  <si>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</si>
  <si>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</si>
  <si>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</si>
  <si>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</si>
  <si>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</si>
  <si>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</si>
  <si>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</si>
  <si>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</si>
  <si>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</si>
  <si>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</si>
  <si>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</si>
  <si>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</si>
  <si>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</si>
  <si>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</si>
  <si>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</si>
  <si>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</si>
  <si>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</si>
  <si>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</si>
  <si>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</si>
  <si>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</si>
  <si>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</si>
  <si>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</si>
  <si>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</si>
  <si>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</si>
  <si>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</si>
  <si>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</si>
  <si>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</si>
  <si>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</si>
  <si>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</si>
  <si>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</si>
  <si>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</si>
  <si>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</si>
  <si>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</si>
  <si>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</si>
  <si>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</si>
  <si>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</si>
  <si>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</si>
  <si>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</si>
  <si>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</si>
  <si>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</si>
  <si>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</si>
  <si>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</si>
  <si>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</si>
  <si>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</si>
  <si>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</si>
  <si>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</si>
  <si>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</si>
  <si>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</si>
  <si>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</si>
  <si>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</si>
  <si>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</si>
  <si>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</si>
  <si>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</si>
  <si>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</si>
  <si>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</si>
  <si>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</si>
  <si>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</si>
  <si>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</si>
  <si>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</si>
  <si>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</si>
  <si>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</si>
  <si>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</si>
  <si>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</si>
  <si>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</si>
  <si>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</si>
  <si>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</si>
  <si>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</si>
  <si>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</si>
  <si>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</si>
  <si>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</si>
  <si>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</si>
  <si>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</si>
  <si>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</si>
  <si>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</si>
  <si>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</si>
  <si>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</si>
  <si>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</si>
  <si>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</si>
  <si>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</si>
  <si>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</si>
  <si>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</si>
  <si>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</si>
  <si>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</si>
  <si>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</si>
  <si>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</si>
  <si>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</si>
  <si>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</si>
  <si>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</si>
  <si>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</si>
  <si>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</si>
  <si>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</si>
  <si>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</si>
  <si>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</si>
  <si>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</si>
  <si>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</si>
  <si>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</si>
  <si>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</si>
  <si>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</si>
  <si>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</si>
  <si>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</si>
  <si>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</si>
  <si>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</si>
  <si>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</si>
  <si>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</si>
  <si>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</si>
  <si>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</si>
  <si>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</si>
  <si>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</si>
  <si>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</si>
  <si>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</si>
  <si>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</si>
  <si>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</si>
  <si>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</si>
  <si>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</si>
  <si>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</si>
  <si>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</si>
  <si>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</si>
  <si>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</si>
  <si>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</si>
  <si>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</si>
  <si>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</si>
  <si>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</si>
  <si>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</si>
  <si>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</si>
  <si>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</si>
  <si>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</si>
  <si>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</si>
  <si>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</si>
  <si>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</si>
  <si>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</si>
  <si>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</si>
  <si>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</si>
  <si>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</si>
  <si>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</si>
  <si>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</si>
  <si>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</si>
  <si>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</si>
  <si>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</si>
  <si>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</si>
  <si>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</si>
  <si>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</si>
  <si>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</si>
  <si>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</si>
  <si>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</si>
  <si>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</si>
  <si>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</si>
  <si>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</si>
  <si>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</si>
  <si>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</si>
  <si>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</si>
  <si>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</si>
  <si>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</si>
  <si>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</si>
  <si>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</si>
  <si>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</si>
  <si>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</si>
  <si>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</si>
  <si>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</si>
  <si>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</si>
  <si>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</si>
  <si>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</si>
  <si>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</si>
  <si>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</si>
  <si>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</si>
  <si>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</si>
  <si>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</si>
  <si>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</si>
  <si>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</si>
  <si>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</si>
  <si>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</si>
  <si>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</si>
  <si>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</si>
  <si>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</si>
  <si>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</si>
  <si>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</si>
  <si>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</si>
  <si>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</si>
  <si>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</si>
  <si>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</si>
  <si>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</si>
  <si>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</si>
  <si>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</si>
  <si>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</si>
  <si>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</si>
  <si>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</si>
  <si>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</si>
  <si>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</si>
  <si>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</si>
  <si>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</si>
  <si>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</si>
  <si>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</si>
  <si>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</si>
  <si>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</si>
  <si>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</si>
  <si>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</si>
  <si>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</si>
  <si>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</si>
  <si>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</si>
  <si>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</si>
  <si>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</si>
  <si>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</si>
  <si>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</si>
  <si>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</si>
  <si>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</si>
  <si>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</si>
  <si>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</si>
  <si>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</si>
  <si>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</si>
  <si>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</si>
  <si>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</si>
  <si>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</si>
  <si>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</si>
  <si>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</si>
  <si>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</si>
  <si>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</si>
  <si>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</si>
  <si>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</si>
  <si>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</si>
  <si>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</si>
  <si>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</si>
  <si>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</si>
  <si>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</si>
  <si>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</si>
  <si>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</si>
  <si>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</si>
  <si>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</si>
  <si>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</si>
  <si>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</si>
  <si>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</si>
  <si>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</si>
  <si>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</si>
  <si>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</si>
  <si>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</si>
  <si>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</si>
  <si>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</si>
  <si>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</si>
  <si>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</si>
  <si>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</si>
  <si>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</si>
  <si>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</si>
  <si>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</si>
  <si>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</si>
  <si>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</si>
  <si>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</si>
  <si>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</si>
  <si>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</si>
  <si>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</si>
  <si>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</si>
  <si>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</si>
  <si>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</si>
  <si>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</si>
  <si>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</si>
  <si>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</si>
  <si>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</si>
  <si>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</si>
  <si>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</si>
  <si>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</si>
  <si>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</si>
  <si>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</si>
  <si>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</si>
  <si>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</si>
  <si>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</si>
  <si>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</si>
  <si>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</si>
  <si>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</si>
  <si>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</si>
  <si>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</si>
  <si>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</si>
  <si>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</si>
  <si>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</si>
  <si>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</si>
  <si>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</si>
  <si>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</si>
  <si>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</si>
  <si>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</si>
  <si>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</si>
  <si>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</si>
  <si>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</si>
  <si>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</si>
  <si>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</si>
  <si>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</si>
  <si>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</si>
  <si>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</si>
  <si>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</si>
  <si>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</si>
  <si>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</si>
  <si>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</si>
  <si>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</si>
  <si>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</si>
  <si>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</si>
  <si>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</si>
  <si>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</si>
  <si>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</si>
  <si>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</si>
  <si>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</si>
  <si>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</si>
  <si>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</si>
  <si>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</si>
  <si>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</si>
  <si>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</si>
  <si>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</si>
  <si>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</si>
  <si>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</si>
  <si>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</si>
  <si>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</si>
  <si>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</si>
  <si>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</si>
  <si>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</si>
  <si>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</si>
  <si>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</si>
  <si>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</si>
  <si>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</si>
  <si>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</si>
  <si>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</si>
  <si>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</si>
  <si>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</si>
  <si>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</si>
  <si>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</si>
  <si>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</si>
  <si>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</si>
  <si>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</si>
  <si>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</si>
  <si>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</si>
  <si>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</si>
  <si>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</si>
  <si>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</si>
  <si>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</si>
  <si>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</si>
  <si>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</si>
  <si>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</si>
  <si>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</si>
  <si>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</si>
  <si>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</si>
  <si>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</si>
  <si>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</si>
  <si>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</si>
  <si>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</si>
  <si>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</si>
  <si>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</si>
  <si>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</si>
  <si>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</si>
  <si>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</si>
  <si>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</si>
  <si>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</si>
  <si>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</si>
  <si>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</si>
  <si>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</si>
  <si>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</si>
  <si>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</si>
  <si>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</si>
  <si>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</si>
  <si>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</si>
  <si>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</si>
  <si>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</si>
  <si>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</si>
  <si>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</si>
  <si>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</si>
  <si>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</si>
  <si>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</si>
  <si>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</si>
  <si>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</si>
  <si>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</si>
  <si>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</si>
  <si>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</si>
  <si>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</si>
  <si>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</si>
  <si>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</si>
  <si>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</si>
  <si>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</si>
  <si>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</si>
  <si>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</si>
  <si>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</si>
  <si>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</si>
  <si>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</si>
  <si>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</si>
  <si>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</si>
  <si>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</si>
  <si>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</si>
  <si>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</si>
  <si>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</si>
  <si>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</si>
  <si>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</si>
  <si>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</si>
  <si>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</si>
  <si>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</si>
  <si>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</si>
  <si>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</si>
  <si>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</si>
  <si>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</si>
  <si>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</si>
  <si>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</si>
  <si>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</si>
  <si>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</si>
  <si>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</si>
  <si>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</si>
  <si>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</si>
  <si>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</si>
  <si>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</si>
  <si>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</si>
  <si>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</si>
  <si>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</si>
  <si>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</si>
  <si>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</si>
  <si>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</si>
  <si>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</si>
  <si>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</si>
  <si>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</si>
  <si>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</si>
  <si>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</si>
  <si>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</si>
  <si>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</si>
  <si>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</si>
  <si>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</si>
  <si>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</si>
  <si>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</si>
  <si>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</si>
  <si>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</si>
  <si>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</si>
  <si>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</si>
  <si>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</si>
  <si>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</si>
  <si>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</si>
  <si>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</si>
  <si>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</si>
  <si>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</si>
  <si>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</si>
  <si>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</si>
  <si>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</si>
  <si>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</si>
  <si>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</si>
  <si>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</si>
  <si>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</si>
  <si>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</si>
  <si>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</si>
  <si>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</si>
  <si>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</si>
  <si>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</si>
  <si>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</si>
  <si>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</si>
  <si>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</si>
  <si>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</si>
  <si>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</si>
  <si>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</si>
  <si>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</si>
  <si>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</si>
  <si>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</si>
  <si>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</si>
  <si>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</si>
  <si>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</si>
  <si>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</si>
  <si>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</si>
  <si>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</si>
  <si>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</si>
  <si>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</si>
  <si>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</si>
  <si>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</si>
  <si>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</si>
  <si>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</si>
  <si>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</si>
  <si>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</si>
  <si>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</si>
  <si>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</si>
  <si>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</si>
  <si>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</si>
  <si>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</si>
  <si>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</si>
  <si>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</si>
  <si>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</si>
  <si>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</si>
  <si>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</si>
  <si>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</si>
  <si>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</si>
  <si>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</si>
  <si>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</si>
  <si>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</si>
  <si>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</si>
  <si>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</si>
  <si>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</si>
  <si>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</si>
  <si>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</si>
  <si>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</si>
  <si>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</si>
  <si>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</si>
  <si>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</si>
  <si>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</si>
  <si>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</si>
  <si>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</si>
  <si>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</si>
  <si>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</si>
  <si>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</si>
  <si>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</si>
  <si>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</si>
  <si>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</si>
  <si>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</si>
  <si>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</si>
  <si>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</si>
  <si>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</si>
  <si>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</si>
  <si>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</si>
  <si>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</si>
  <si>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</si>
  <si>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</si>
  <si>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</si>
  <si>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</si>
  <si>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</si>
  <si>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</si>
  <si>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</si>
  <si>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</si>
  <si>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</si>
  <si>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</si>
  <si>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</si>
  <si>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</si>
  <si>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</si>
  <si>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</si>
  <si>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</si>
  <si>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</si>
  <si>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</si>
  <si>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</si>
  <si>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</si>
  <si>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</si>
  <si>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</si>
  <si>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</si>
  <si>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</si>
  <si>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</si>
  <si>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</si>
  <si>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</si>
  <si>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</si>
  <si>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</si>
  <si>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</si>
  <si>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</si>
  <si>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</si>
  <si>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</si>
  <si>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</si>
  <si>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</si>
  <si>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</si>
  <si>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</si>
  <si>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</si>
  <si>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</si>
  <si>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</si>
  <si>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</si>
  <si>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</si>
  <si>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</si>
  <si>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</si>
  <si>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</si>
  <si>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</si>
  <si>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</si>
  <si>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</si>
  <si>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</si>
  <si>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</si>
  <si>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</si>
  <si>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</si>
  <si>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</si>
  <si>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</si>
  <si>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</si>
  <si>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</si>
  <si>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</si>
  <si>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</si>
  <si>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</si>
  <si>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</si>
  <si>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</si>
  <si>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</si>
  <si>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</si>
  <si>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</si>
  <si>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</si>
  <si>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</si>
  <si>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</si>
  <si>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</si>
  <si>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</si>
  <si>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</si>
  <si>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</si>
  <si>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</si>
  <si>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</si>
  <si>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</si>
  <si>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</si>
  <si>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</si>
  <si>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</si>
  <si>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</si>
  <si>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</si>
  <si>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</si>
  <si>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</si>
  <si>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</si>
  <si>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</si>
  <si>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</si>
  <si>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</si>
  <si>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</si>
  <si>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</si>
  <si>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</si>
  <si>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</si>
  <si>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</si>
  <si>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</si>
  <si>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</si>
  <si>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</si>
  <si>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</si>
  <si>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</si>
  <si>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</si>
  <si>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</si>
  <si>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</si>
  <si>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</si>
  <si>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</si>
  <si>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</si>
  <si>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</si>
  <si>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</si>
  <si>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</si>
  <si>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</si>
  <si>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</si>
  <si>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</si>
  <si>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</si>
  <si>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</si>
  <si>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</si>
  <si>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</si>
  <si>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</si>
  <si>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</si>
  <si>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</si>
  <si>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</si>
  <si>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</si>
  <si>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</si>
  <si>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</si>
  <si>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</si>
  <si>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</si>
  <si>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</si>
  <si>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</si>
  <si>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</si>
  <si>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</si>
  <si>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</si>
  <si>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</si>
  <si>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</si>
  <si>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</si>
  <si>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</si>
  <si>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</si>
  <si>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</si>
  <si>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</si>
  <si>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</si>
  <si>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</si>
  <si>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</si>
  <si>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</si>
  <si>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</si>
  <si>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</si>
  <si>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</si>
  <si>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</si>
  <si>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</si>
  <si>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</si>
  <si>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</si>
  <si>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</si>
  <si>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</si>
  <si>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</si>
  <si>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</si>
  <si>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</si>
  <si>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</si>
  <si>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</si>
  <si>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</si>
  <si>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</si>
  <si>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</si>
  <si>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</si>
  <si>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</si>
  <si>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</si>
  <si>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</si>
  <si>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</si>
  <si>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</si>
  <si>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</si>
  <si>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</si>
  <si>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</si>
  <si>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</si>
  <si>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</si>
  <si>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</si>
  <si>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</si>
  <si>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</si>
  <si>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</si>
  <si>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</si>
  <si>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</si>
  <si>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</si>
  <si>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</si>
  <si>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</si>
  <si>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</si>
  <si>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</si>
  <si>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</si>
  <si>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</si>
  <si>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</si>
  <si>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</si>
  <si>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</si>
  <si>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</si>
  <si>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</si>
  <si>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</si>
  <si>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</si>
  <si>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</si>
  <si>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</si>
  <si>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</si>
  <si>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</si>
  <si>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</si>
  <si>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</si>
  <si>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</si>
  <si>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</si>
  <si>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</si>
  <si>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</si>
  <si>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</si>
  <si>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</si>
  <si>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</si>
  <si>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</si>
  <si>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</si>
  <si>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</si>
  <si>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</si>
  <si>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</si>
  <si>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</si>
  <si>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</si>
  <si>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</si>
  <si>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</si>
  <si>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</si>
  <si>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</si>
  <si>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</si>
  <si>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</si>
  <si>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</si>
  <si>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</si>
  <si>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</si>
  <si>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</si>
  <si>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</si>
  <si>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</si>
  <si>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</si>
  <si>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</si>
  <si>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</si>
  <si>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</si>
  <si>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</si>
  <si>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</si>
  <si>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</si>
  <si>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</si>
  <si>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</si>
  <si>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</si>
  <si>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</si>
  <si>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</si>
  <si>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</si>
  <si>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</si>
  <si>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</si>
  <si>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</si>
  <si>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</si>
  <si>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</si>
  <si>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</si>
  <si>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</si>
  <si>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</si>
  <si>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</si>
  <si>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</si>
  <si>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</si>
  <si>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</si>
  <si>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</si>
  <si>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</si>
  <si>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</si>
  <si>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</si>
  <si>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</si>
  <si>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</si>
  <si>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</si>
  <si>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</si>
  <si>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</si>
  <si>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</si>
  <si>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</si>
  <si>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</si>
  <si>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</si>
  <si>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</si>
  <si>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</si>
  <si>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</si>
  <si>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</si>
  <si>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</si>
  <si>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</si>
  <si>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</si>
  <si>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</si>
  <si>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</si>
  <si>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</si>
  <si>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</si>
  <si>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</si>
  <si>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</si>
  <si>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</si>
  <si>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</si>
  <si>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</si>
  <si>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</si>
  <si>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</si>
  <si>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</si>
  <si>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</si>
  <si>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</si>
  <si>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</si>
  <si>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</si>
  <si>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</si>
  <si>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</si>
  <si>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</si>
  <si>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</si>
  <si>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</si>
  <si>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</si>
  <si>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</si>
  <si>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</si>
  <si>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</si>
  <si>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</si>
  <si>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</si>
  <si>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</si>
  <si>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</si>
  <si>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</si>
  <si>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</si>
  <si>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</si>
  <si>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</si>
  <si>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</si>
  <si>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</si>
  <si>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</si>
  <si>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</si>
  <si>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</si>
  <si>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</si>
  <si>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</si>
  <si>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</si>
  <si>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</si>
  <si>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</si>
  <si>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</si>
  <si>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</si>
  <si>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</si>
  <si>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</si>
  <si>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</si>
  <si>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</si>
  <si>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</si>
  <si>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</si>
  <si>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</si>
  <si>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</si>
  <si>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</si>
  <si>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</si>
  <si>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</si>
  <si>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</si>
  <si>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</si>
  <si>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</si>
  <si>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</si>
  <si>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</si>
  <si>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</si>
  <si>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</si>
  <si>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</si>
  <si>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</si>
  <si>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</si>
  <si>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</si>
  <si>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</si>
  <si>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</si>
  <si>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</si>
  <si>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</si>
  <si>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</si>
  <si>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</si>
  <si>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</si>
  <si>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</si>
  <si>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</si>
  <si>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</si>
  <si>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</si>
  <si>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</si>
  <si>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</si>
  <si>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</si>
  <si>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</si>
  <si>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</si>
  <si>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</si>
  <si>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</si>
  <si>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</si>
  <si>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</si>
  <si>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</si>
  <si>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</si>
  <si>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</si>
  <si>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</si>
  <si>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</si>
  <si>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</si>
  <si>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</si>
  <si>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</si>
  <si>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</si>
  <si>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</si>
  <si>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</si>
  <si>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</si>
  <si>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</si>
  <si>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</si>
  <si>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</si>
  <si>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</si>
  <si>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</si>
  <si>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</si>
  <si>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</si>
  <si>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</si>
  <si>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</si>
  <si>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</si>
  <si>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</si>
  <si>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</si>
  <si>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</si>
  <si>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</si>
  <si>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</si>
  <si>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</si>
  <si>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</si>
  <si>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</si>
  <si>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</si>
  <si>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</si>
  <si>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</si>
  <si>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</si>
  <si>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</si>
  <si>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</si>
  <si>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</si>
  <si>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</si>
  <si>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</si>
  <si>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</si>
  <si>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</si>
  <si>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</si>
  <si>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</si>
  <si>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</si>
  <si>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</si>
  <si>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</si>
  <si>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</si>
  <si>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</si>
  <si>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</si>
  <si>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</si>
  <si>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</si>
  <si>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</si>
  <si>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</si>
  <si>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</si>
  <si>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</si>
  <si>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</si>
  <si>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</si>
  <si>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</si>
  <si>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</si>
  <si>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</si>
  <si>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</si>
  <si>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</si>
  <si>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</si>
  <si>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</si>
  <si>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</si>
  <si>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</si>
  <si>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</si>
  <si>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</si>
  <si>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</si>
  <si>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</si>
  <si>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</si>
  <si>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</si>
  <si>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</si>
  <si>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</si>
  <si>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</si>
  <si>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</si>
  <si>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</si>
  <si>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</si>
  <si>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</si>
  <si>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</si>
  <si>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</si>
  <si>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</si>
  <si>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</si>
  <si>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</si>
  <si>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</si>
  <si>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</si>
  <si>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</si>
  <si>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</si>
  <si>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</si>
  <si>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</si>
  <si>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</si>
  <si>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</si>
  <si>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</si>
  <si>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</si>
  <si>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</si>
  <si>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</si>
  <si>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</si>
  <si>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</si>
  <si>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</si>
  <si>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</si>
  <si>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</si>
  <si>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</si>
  <si>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</si>
  <si>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</si>
  <si>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</si>
  <si>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</si>
  <si>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</si>
  <si>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</si>
  <si>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</si>
  <si>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</si>
  <si>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</si>
  <si>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</si>
  <si>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</si>
  <si>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</si>
  <si>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</si>
  <si>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</si>
  <si>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</si>
  <si>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</si>
  <si>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</si>
  <si>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</si>
  <si>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</si>
  <si>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</si>
  <si>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</si>
  <si>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</si>
  <si>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</si>
  <si>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</si>
  <si>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</si>
  <si>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</si>
  <si>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</si>
  <si>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</si>
  <si>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</si>
  <si>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</si>
  <si>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</si>
  <si>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</si>
  <si>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</si>
  <si>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</si>
  <si>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</si>
  <si>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</si>
  <si>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</si>
  <si>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</si>
  <si>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</si>
  <si>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</si>
  <si>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</si>
  <si>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</si>
  <si>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</si>
  <si>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</si>
  <si>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</si>
  <si>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</si>
  <si>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</si>
  <si>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</si>
  <si>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</si>
  <si>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</si>
  <si>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</si>
  <si>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</si>
  <si>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</si>
  <si>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</si>
  <si>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</si>
  <si>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</si>
  <si>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</si>
  <si>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</si>
  <si>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</si>
  <si>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</si>
  <si>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</si>
  <si>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</si>
  <si>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</si>
  <si>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</si>
  <si>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</si>
  <si>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</si>
  <si>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</si>
  <si>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</si>
  <si>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</si>
  <si>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</si>
  <si>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</si>
  <si>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</si>
  <si>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</si>
  <si>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</si>
  <si>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</si>
  <si>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</si>
  <si>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</si>
  <si>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</si>
  <si>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</si>
  <si>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</si>
  <si>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</si>
  <si>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</si>
  <si>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</si>
  <si>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</si>
  <si>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</si>
  <si>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</si>
  <si>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</si>
  <si>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</si>
  <si>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</si>
  <si>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</si>
  <si>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</si>
  <si>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</si>
  <si>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</si>
  <si>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</si>
  <si>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</si>
  <si>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</si>
  <si>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</si>
  <si>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</si>
  <si>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</si>
  <si>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</si>
  <si>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</si>
  <si>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</si>
  <si>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</si>
  <si>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</si>
  <si>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</si>
  <si>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</si>
  <si>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</si>
  <si>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</si>
  <si>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</si>
  <si>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</si>
  <si>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</si>
  <si>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</si>
  <si>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</si>
  <si>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</si>
  <si>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</si>
  <si>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</si>
  <si>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</si>
  <si>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</si>
  <si>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</si>
  <si>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</si>
  <si>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</si>
  <si>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</si>
  <si>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</si>
  <si>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</si>
  <si>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</si>
  <si>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</si>
  <si>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</si>
  <si>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</si>
  <si>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</si>
  <si>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</si>
  <si>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</si>
  <si>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</si>
  <si>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</si>
  <si>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</si>
  <si>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</si>
  <si>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</si>
  <si>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</si>
  <si>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</si>
  <si>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</si>
  <si>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</si>
  <si>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</si>
  <si>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</si>
  <si>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</si>
  <si>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</si>
  <si>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</si>
  <si>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</si>
  <si>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</si>
  <si>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</si>
  <si>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</si>
  <si>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</si>
  <si>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</si>
  <si>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</si>
  <si>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</si>
  <si>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</si>
  <si>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</si>
  <si>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</si>
  <si>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</si>
  <si>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</si>
  <si>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</si>
  <si>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</si>
  <si>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</si>
  <si>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</si>
  <si>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</si>
  <si>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</si>
  <si>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</si>
  <si>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</si>
  <si>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</si>
  <si>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</si>
  <si>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</si>
  <si>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</si>
  <si>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</si>
  <si>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</si>
  <si>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</si>
  <si>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</si>
  <si>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</si>
  <si>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</si>
  <si>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</si>
  <si>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</si>
  <si>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</si>
  <si>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</si>
  <si>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</si>
  <si>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</si>
  <si>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</si>
  <si>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</si>
  <si>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</si>
  <si>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</si>
  <si>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</si>
  <si>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</si>
  <si>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</si>
  <si>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</si>
  <si>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</si>
  <si>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</si>
  <si>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</si>
  <si>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</si>
  <si>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</si>
  <si>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</si>
  <si>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</si>
  <si>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</si>
  <si>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</si>
  <si>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</si>
  <si>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</si>
  <si>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</si>
  <si>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</si>
  <si>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</si>
  <si>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</si>
  <si>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</si>
  <si>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</si>
  <si>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</si>
  <si>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</si>
  <si>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</si>
  <si>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</si>
  <si>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</si>
  <si>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</si>
  <si>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</si>
  <si>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</si>
  <si>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</si>
  <si>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</si>
  <si>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</si>
  <si>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</si>
  <si>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</si>
  <si>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</si>
  <si>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</si>
  <si>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</si>
  <si>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</si>
  <si>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</si>
  <si>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</si>
  <si>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</si>
  <si>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</si>
  <si>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</si>
  <si>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</si>
  <si>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</si>
  <si>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</si>
  <si>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</si>
  <si>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</si>
  <si>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</si>
  <si>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</si>
  <si>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</si>
  <si>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</si>
  <si>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</si>
  <si>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</si>
  <si>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</si>
  <si>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</si>
  <si>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</si>
  <si>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</si>
  <si>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</si>
  <si>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</si>
  <si>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</si>
  <si>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</si>
  <si>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</si>
  <si>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</si>
  <si>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</si>
  <si>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</si>
  <si>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</si>
  <si>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</si>
  <si>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</si>
  <si>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</si>
  <si>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</si>
  <si>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</si>
  <si>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</si>
  <si>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</si>
  <si>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</si>
  <si>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</si>
  <si>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</si>
  <si>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</si>
  <si>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</si>
  <si>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</si>
  <si>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</si>
  <si>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</si>
  <si>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</si>
  <si>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</si>
  <si>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</si>
  <si>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</si>
  <si>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</si>
  <si>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</si>
  <si>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</si>
  <si>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</si>
  <si>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</si>
  <si>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</si>
  <si>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</si>
  <si>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</si>
  <si>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</si>
  <si>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</si>
  <si>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</si>
  <si>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</si>
  <si>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</si>
  <si>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</si>
  <si>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</si>
  <si>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</si>
  <si>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</si>
  <si>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</si>
  <si>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</si>
  <si>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</si>
  <si>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</si>
  <si>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</si>
  <si>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</si>
  <si>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</si>
  <si>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</si>
  <si>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</si>
  <si>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</si>
  <si>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</si>
  <si>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</si>
  <si>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</si>
  <si>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</si>
  <si>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</si>
  <si>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</si>
  <si>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</si>
  <si>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</si>
  <si>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</si>
  <si>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</si>
  <si>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</si>
  <si>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</si>
  <si>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</si>
  <si>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</si>
  <si>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</si>
  <si>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</si>
  <si>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</si>
  <si>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</si>
  <si>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</si>
  <si>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</si>
  <si>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</si>
  <si>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</si>
  <si>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</si>
  <si>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</si>
  <si>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</si>
  <si>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</si>
  <si>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</si>
  <si>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</si>
  <si>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</si>
  <si>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</si>
  <si>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</si>
  <si>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</si>
  <si>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</si>
  <si>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</si>
  <si>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</si>
  <si>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</si>
  <si>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</si>
  <si>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</si>
  <si>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</si>
  <si>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</si>
  <si>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</si>
  <si>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</si>
  <si>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</si>
  <si>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</si>
  <si>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</si>
  <si>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</si>
  <si>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</si>
  <si>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</si>
  <si>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</si>
  <si>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</si>
  <si>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</si>
  <si>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</si>
  <si>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</si>
  <si>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</si>
  <si>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</si>
  <si>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</si>
  <si>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</si>
  <si>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</si>
  <si>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</si>
  <si>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</si>
  <si>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</si>
  <si>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</si>
  <si>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</si>
  <si>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</si>
  <si>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</si>
  <si>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</si>
  <si>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</si>
  <si>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</si>
  <si>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</si>
  <si>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</si>
  <si>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</si>
  <si>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</si>
  <si>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</si>
  <si>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</si>
  <si>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</si>
  <si>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</si>
  <si>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</si>
  <si>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</si>
  <si>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</si>
  <si>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</si>
  <si>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</si>
  <si>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</si>
  <si>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</si>
  <si>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</si>
  <si>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</si>
  <si>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</si>
  <si>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</si>
  <si>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</si>
  <si>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</si>
  <si>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</si>
  <si>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</si>
  <si>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</si>
  <si>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</si>
  <si>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</si>
  <si>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</si>
  <si>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</si>
  <si>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</si>
  <si>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</si>
  <si>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</si>
  <si>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</si>
  <si>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</si>
  <si>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</si>
  <si>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</si>
  <si>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</si>
  <si>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</si>
  <si>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</si>
  <si>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</si>
  <si>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</si>
  <si>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</si>
  <si>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</si>
  <si>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</si>
  <si>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</si>
  <si>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</si>
  <si>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</si>
  <si>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</si>
  <si>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</si>
  <si>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</si>
  <si>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</si>
  <si>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</si>
  <si>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</si>
  <si>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</si>
  <si>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</si>
  <si>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</si>
  <si>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</si>
  <si>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</si>
  <si>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</si>
  <si>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</si>
  <si>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</si>
  <si>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</si>
  <si>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</si>
  <si>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</si>
  <si>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</si>
  <si>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</si>
  <si>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</si>
  <si>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</si>
  <si>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</si>
  <si>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</si>
  <si>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</si>
  <si>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</si>
  <si>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</si>
  <si>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</si>
  <si>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</si>
  <si>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</si>
  <si>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</si>
  <si>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</si>
  <si>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</si>
  <si>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</si>
  <si>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</si>
  <si>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</si>
  <si>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</si>
  <si>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</si>
  <si>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</si>
  <si>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</si>
  <si>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</si>
  <si>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</si>
  <si>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</si>
  <si>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</si>
  <si>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</si>
  <si>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</si>
  <si>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</si>
  <si>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</si>
  <si>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</si>
  <si>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</si>
  <si>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</si>
  <si>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</si>
  <si>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</si>
  <si>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</si>
  <si>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</si>
  <si>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</si>
  <si>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</si>
  <si>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</si>
  <si>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</si>
  <si>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</si>
  <si>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</si>
  <si>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</si>
  <si>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</si>
  <si>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</si>
  <si>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</si>
  <si>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</si>
  <si>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</si>
  <si>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</si>
  <si>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</si>
  <si>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</si>
  <si>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</si>
  <si>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</si>
  <si>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</si>
  <si>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</si>
  <si>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</si>
  <si>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</si>
  <si>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</si>
  <si>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</si>
  <si>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</si>
  <si>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</si>
  <si>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</si>
  <si>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</si>
  <si>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</si>
  <si>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</si>
  <si>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</si>
  <si>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</si>
  <si>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</si>
  <si>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</si>
  <si>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</si>
  <si>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</si>
  <si>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</si>
  <si>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</si>
  <si>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</si>
  <si>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</si>
  <si>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</si>
  <si>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</si>
  <si>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</si>
  <si>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</si>
  <si>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</si>
  <si>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</si>
  <si>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</si>
  <si>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</si>
  <si>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</si>
  <si>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</si>
  <si>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</si>
  <si>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</si>
  <si>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</si>
  <si>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</si>
  <si>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</si>
  <si>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</si>
  <si>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</si>
  <si>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</si>
  <si>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</si>
  <si>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</si>
  <si>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</si>
  <si>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</si>
  <si>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</si>
  <si>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</si>
  <si>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</si>
  <si>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</si>
  <si>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</si>
  <si>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</si>
  <si>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</si>
  <si>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</si>
  <si>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</si>
  <si>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</si>
  <si>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</si>
  <si>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</si>
  <si>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</si>
  <si>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</si>
  <si>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</si>
  <si>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</si>
  <si>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</si>
  <si>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</si>
  <si>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</si>
  <si>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</si>
  <si>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</si>
  <si>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</si>
  <si>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</si>
  <si>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</si>
  <si>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</si>
  <si>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</si>
  <si>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</si>
  <si>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</si>
  <si>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</si>
  <si>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</si>
  <si>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</si>
  <si>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</si>
  <si>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</si>
  <si>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</si>
  <si>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</si>
  <si>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</si>
  <si>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</si>
  <si>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</si>
  <si>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</si>
  <si>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</si>
  <si>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</si>
  <si>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</si>
  <si>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</si>
  <si>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</si>
  <si>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</si>
  <si>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</si>
  <si>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</si>
  <si>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</si>
  <si>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</si>
  <si>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</si>
  <si>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</si>
  <si>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</si>
  <si>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</si>
  <si>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</si>
  <si>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</si>
  <si>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</si>
  <si>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</si>
  <si>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</si>
  <si>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</si>
  <si>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</si>
  <si>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</si>
  <si>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</si>
  <si>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</si>
  <si>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</si>
  <si>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</si>
  <si>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</si>
  <si>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</si>
  <si>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</si>
  <si>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</si>
  <si>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</si>
  <si>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</si>
  <si>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</si>
  <si>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</si>
  <si>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</si>
  <si>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</si>
  <si>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</si>
  <si>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</si>
  <si>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</si>
  <si>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</si>
  <si>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</si>
  <si>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</si>
  <si>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</si>
  <si>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</si>
  <si>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</si>
  <si>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</si>
  <si>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</si>
  <si>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</si>
  <si>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</si>
  <si>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</si>
  <si>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</si>
  <si>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</si>
  <si>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</si>
  <si>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</si>
  <si>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</si>
  <si>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</si>
  <si>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</si>
  <si>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</si>
  <si>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</si>
  <si>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</si>
  <si>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</si>
  <si>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</si>
  <si>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</si>
  <si>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</si>
  <si>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</si>
  <si>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</si>
  <si>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</si>
  <si>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</si>
  <si>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</si>
  <si>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</si>
  <si>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</si>
  <si>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</si>
  <si>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</si>
  <si>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</si>
  <si>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</si>
  <si>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</si>
  <si>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</si>
  <si>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</si>
  <si>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</si>
  <si>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</si>
  <si>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</si>
  <si>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</si>
  <si>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</si>
  <si>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</si>
  <si>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</si>
  <si>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</si>
  <si>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</si>
  <si>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</si>
  <si>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</si>
  <si>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</si>
  <si>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</si>
  <si>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</si>
  <si>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</si>
  <si>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</si>
  <si>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</si>
  <si>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</si>
  <si>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</si>
  <si>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</si>
  <si>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</si>
  <si>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</si>
  <si>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</si>
  <si>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</si>
  <si>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</si>
  <si>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</si>
  <si>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</si>
  <si>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</si>
  <si>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</si>
  <si>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</si>
  <si>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</si>
  <si>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</si>
  <si>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</si>
  <si>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</si>
  <si>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</si>
  <si>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</si>
  <si>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</si>
  <si>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</si>
  <si>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</si>
  <si>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</si>
  <si>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</si>
  <si>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</si>
  <si>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</si>
  <si>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</si>
  <si>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</si>
  <si>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</si>
  <si>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</si>
  <si>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</si>
  <si>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</si>
  <si>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</si>
  <si>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</si>
  <si>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</si>
  <si>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</si>
  <si>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</si>
  <si>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</si>
  <si>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</si>
  <si>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</si>
  <si>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</si>
  <si>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</si>
  <si>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</si>
  <si>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</si>
  <si>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</si>
  <si>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</si>
  <si>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</si>
  <si>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</si>
  <si>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</si>
  <si>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</si>
  <si>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</si>
  <si>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</si>
  <si>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</si>
  <si>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</si>
  <si>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</si>
  <si>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</si>
  <si>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</si>
  <si>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</si>
  <si>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</si>
  <si>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</si>
  <si>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</si>
  <si>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</si>
  <si>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</si>
  <si>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</si>
  <si>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</si>
  <si>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</si>
  <si>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</si>
  <si>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</si>
  <si>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</si>
  <si>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</si>
  <si>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</si>
  <si>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</si>
  <si>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</si>
  <si>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</si>
  <si>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</si>
  <si>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</si>
  <si>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</si>
  <si>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</si>
  <si>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</si>
  <si>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</si>
  <si>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</si>
  <si>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</si>
  <si>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</si>
  <si>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</si>
  <si>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</si>
  <si>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</si>
  <si>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</si>
  <si>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</si>
  <si>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</si>
  <si>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</si>
  <si>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</si>
  <si>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</si>
  <si>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</si>
  <si>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</si>
  <si>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</si>
  <si>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</si>
  <si>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</si>
  <si>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</si>
  <si>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</si>
  <si>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</si>
  <si>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</si>
  <si>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</si>
  <si>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</si>
  <si>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</si>
  <si>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</si>
  <si>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</si>
  <si>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</si>
  <si>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</si>
  <si>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</si>
  <si>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</si>
  <si>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</si>
  <si>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</si>
  <si>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</si>
  <si>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</si>
  <si>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</si>
  <si>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</si>
  <si>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</si>
  <si>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</si>
  <si>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</si>
  <si>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</si>
  <si>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</si>
  <si>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</si>
  <si>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</si>
  <si>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</si>
  <si>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</si>
  <si>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</si>
  <si>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</si>
  <si>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</si>
  <si>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</si>
  <si>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</si>
  <si>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</si>
  <si>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</si>
  <si>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</si>
  <si>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</si>
  <si>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</si>
  <si>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</si>
  <si>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</si>
  <si>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</si>
  <si>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</si>
  <si>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</si>
  <si>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</si>
  <si>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</si>
  <si>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</si>
  <si>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</si>
  <si>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</si>
  <si>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</si>
  <si>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</si>
  <si>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</si>
  <si>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</si>
  <si>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</si>
  <si>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</si>
  <si>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</si>
  <si>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</si>
  <si>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</si>
  <si>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</si>
  <si>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</si>
  <si>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</si>
  <si>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</si>
  <si>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</si>
  <si>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</si>
  <si>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</si>
  <si>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</si>
  <si>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</si>
  <si>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</si>
  <si>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</si>
  <si>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</si>
  <si>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</si>
  <si>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</si>
  <si>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</si>
  <si>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</si>
  <si>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</si>
  <si>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</si>
  <si>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</si>
  <si>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</si>
  <si>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</si>
  <si>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</si>
  <si>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</si>
  <si>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</si>
  <si>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</si>
  <si>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</si>
  <si>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</si>
  <si>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</si>
  <si>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</si>
  <si>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</si>
  <si>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</si>
  <si>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</si>
  <si>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</si>
  <si>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</si>
  <si>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</si>
  <si>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</si>
  <si>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</si>
  <si>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</si>
  <si>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</si>
  <si>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</si>
  <si>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</si>
  <si>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</si>
  <si>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</si>
  <si>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</si>
  <si>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</si>
  <si>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</si>
  <si>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</si>
  <si>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</si>
  <si>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</si>
  <si>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</si>
  <si>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</si>
  <si>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</si>
  <si>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</si>
  <si>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</si>
  <si>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</si>
  <si>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</si>
  <si>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</si>
  <si>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</si>
  <si>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</si>
  <si>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</si>
  <si>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</si>
  <si>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</si>
  <si>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</si>
  <si>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</si>
  <si>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</si>
  <si>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</si>
  <si>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</si>
  <si>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</si>
  <si>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</si>
  <si>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</si>
  <si>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</si>
  <si>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</si>
  <si>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</si>
  <si>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</si>
  <si>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</si>
  <si>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</si>
  <si>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</si>
  <si>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</si>
  <si>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</si>
  <si>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</si>
  <si>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</si>
  <si>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</si>
  <si>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</si>
  <si>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</si>
  <si>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</si>
  <si>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</si>
  <si>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</si>
  <si>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</si>
  <si>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</si>
  <si>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</si>
  <si>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</si>
  <si>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</si>
  <si>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</si>
  <si>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</si>
  <si>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</si>
  <si>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</si>
  <si>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</si>
  <si>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</si>
  <si>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</si>
  <si>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</si>
  <si>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</si>
  <si>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</si>
  <si>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</si>
  <si>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</si>
  <si>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</si>
  <si>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</si>
  <si>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</si>
  <si>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</si>
  <si>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</si>
  <si>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</si>
  <si>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</si>
  <si>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</si>
  <si>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</si>
  <si>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</si>
  <si>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</si>
  <si>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</si>
  <si>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</si>
  <si>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</si>
  <si>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</si>
  <si>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</si>
  <si>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</si>
  <si>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</si>
  <si>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</si>
  <si>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</si>
  <si>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</si>
  <si>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</si>
  <si>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</si>
  <si>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</si>
  <si>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</si>
  <si>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</si>
  <si>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</si>
  <si>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</si>
  <si>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</si>
  <si>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</si>
  <si>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</si>
  <si>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</si>
  <si>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</si>
  <si>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</si>
  <si>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</si>
  <si>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</si>
  <si>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</si>
  <si>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</si>
  <si>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</si>
  <si>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</si>
  <si>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</si>
  <si>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</si>
  <si>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</si>
  <si>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</si>
  <si>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</si>
  <si>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</si>
  <si>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</si>
  <si>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</si>
  <si>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</si>
  <si>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</si>
  <si>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</si>
  <si>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</si>
  <si>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</si>
  <si>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</si>
  <si>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</si>
  <si>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</si>
  <si>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</si>
  <si>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</si>
  <si>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</si>
  <si>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</si>
  <si>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</si>
  <si>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</si>
  <si>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</si>
  <si>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</si>
  <si>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</si>
  <si>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</si>
  <si>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</si>
  <si>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</si>
  <si>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</si>
  <si>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</si>
  <si>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</si>
  <si>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</si>
  <si>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</si>
  <si>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</si>
  <si>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</si>
  <si>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</si>
  <si>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</si>
  <si>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</si>
  <si>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</si>
  <si>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</si>
  <si>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</si>
  <si>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</si>
  <si>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</si>
  <si>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</si>
  <si>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</si>
  <si>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</si>
  <si>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</si>
  <si>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</si>
  <si>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</si>
  <si>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</si>
  <si>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</si>
  <si>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</si>
  <si>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</si>
  <si>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</si>
  <si>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</si>
  <si>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</si>
  <si>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</si>
  <si>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</si>
  <si>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</si>
  <si>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</si>
  <si>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</si>
  <si>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</si>
  <si>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</si>
  <si>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</si>
  <si>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</si>
  <si>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</si>
  <si>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</si>
  <si>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</si>
  <si>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</si>
  <si>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</si>
  <si>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</si>
  <si>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</si>
  <si>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</si>
  <si>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</si>
  <si>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</si>
  <si>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</si>
  <si>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</si>
  <si>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</si>
  <si>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</si>
  <si>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</si>
  <si>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</si>
  <si>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</si>
  <si>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</si>
  <si>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</si>
  <si>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</si>
  <si>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</si>
  <si>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</si>
  <si>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</si>
  <si>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</si>
  <si>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</si>
  <si>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</si>
  <si>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</si>
  <si>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</si>
  <si>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</si>
  <si>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</si>
  <si>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</si>
  <si>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</si>
  <si>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</si>
  <si>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</si>
  <si>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</si>
  <si>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</si>
  <si>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</si>
  <si>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</si>
  <si>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</si>
  <si>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</si>
  <si>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</si>
  <si>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</si>
  <si>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</si>
  <si>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</si>
  <si>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</si>
  <si>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</si>
  <si>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</si>
  <si>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</si>
  <si>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</si>
  <si>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</si>
  <si>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</si>
  <si>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</si>
  <si>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</si>
  <si>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</si>
  <si>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</si>
  <si>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</si>
  <si>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</si>
  <si>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</si>
  <si>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</si>
  <si>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</si>
  <si>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</si>
  <si>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</si>
  <si>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</si>
  <si>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</si>
  <si>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</si>
  <si>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</si>
  <si>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</si>
  <si>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</si>
  <si>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</si>
  <si>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</si>
  <si>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</si>
  <si>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</si>
  <si>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</si>
  <si>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</si>
  <si>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</si>
  <si>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</si>
  <si>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</si>
  <si>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</si>
  <si>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</si>
  <si>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</si>
  <si>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</si>
  <si>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</si>
  <si>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</si>
  <si>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</si>
  <si>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</si>
  <si>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</si>
  <si>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</si>
  <si>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</si>
  <si>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</si>
  <si>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</si>
  <si>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</si>
  <si>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</si>
  <si>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</si>
  <si>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</si>
  <si>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</si>
  <si>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</si>
  <si>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</si>
  <si>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</si>
  <si>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</si>
  <si>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</si>
  <si>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</si>
  <si>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</si>
  <si>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</si>
  <si>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</si>
  <si>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</si>
  <si>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</si>
  <si>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</si>
  <si>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</si>
  <si>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</si>
  <si>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</si>
  <si>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</si>
  <si>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</si>
  <si>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</si>
  <si>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</si>
  <si>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</si>
  <si>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</si>
  <si>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</si>
  <si>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</si>
  <si>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</si>
  <si>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</si>
  <si>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</si>
  <si>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</si>
  <si>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</si>
  <si>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</si>
  <si>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</si>
  <si>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</si>
  <si>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</si>
  <si>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</si>
  <si>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</si>
  <si>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</si>
  <si>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</si>
  <si>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</si>
  <si>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</si>
  <si>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</si>
  <si>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</si>
  <si>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</si>
  <si>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</si>
  <si>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</si>
  <si>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</si>
  <si>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</si>
  <si>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</si>
  <si>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</si>
  <si>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</si>
  <si>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</si>
  <si>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</si>
  <si>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</si>
  <si>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</si>
  <si>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</si>
  <si>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</si>
  <si>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</si>
  <si>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</si>
  <si>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</si>
  <si>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</si>
  <si>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</si>
  <si>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</si>
  <si>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</si>
  <si>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</si>
  <si>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</si>
  <si>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</si>
  <si>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</si>
  <si>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</si>
  <si>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</si>
  <si>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</si>
  <si>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</si>
  <si>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</si>
  <si>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</si>
  <si>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</si>
  <si>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</si>
  <si>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</si>
  <si>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</si>
  <si>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</si>
  <si>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</si>
  <si>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</si>
  <si>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</si>
  <si>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</si>
  <si>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</si>
  <si>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</si>
  <si>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</si>
  <si>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</si>
  <si>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</si>
  <si>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</si>
  <si>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</si>
  <si>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</si>
  <si>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</si>
  <si>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</si>
  <si>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</si>
  <si>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</si>
  <si>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</si>
  <si>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</si>
  <si>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</si>
  <si>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</si>
  <si>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</si>
  <si>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</si>
  <si>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</si>
  <si>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</si>
  <si>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</si>
  <si>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</si>
  <si>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</si>
  <si>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</si>
  <si>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</si>
  <si>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</si>
  <si>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</si>
  <si>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</si>
  <si>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</si>
  <si>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</si>
  <si>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</si>
  <si>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</si>
  <si>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</si>
  <si>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</si>
  <si>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</si>
  <si>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</si>
  <si>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</si>
  <si>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</si>
  <si>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</si>
  <si>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</si>
  <si>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</si>
  <si>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</si>
  <si>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</si>
  <si>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</si>
  <si>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</si>
  <si>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</si>
  <si>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</si>
  <si>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</si>
  <si>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</si>
  <si>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</si>
  <si>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</si>
  <si>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</si>
  <si>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</si>
  <si>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</si>
  <si>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</si>
  <si>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</si>
  <si>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</si>
  <si>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</si>
  <si>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</si>
  <si>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</si>
  <si>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</si>
  <si>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</si>
  <si>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</si>
  <si>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</si>
  <si>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</si>
  <si>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</si>
  <si>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</si>
  <si>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</si>
  <si>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</si>
  <si>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</si>
  <si>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</si>
  <si>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</si>
  <si>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</si>
  <si>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</si>
  <si>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</si>
  <si>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</si>
  <si>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</si>
  <si>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</si>
  <si>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</si>
  <si>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</si>
  <si>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</si>
  <si>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</si>
  <si>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</si>
  <si>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</si>
  <si>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</si>
  <si>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</si>
  <si>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</si>
  <si>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</si>
  <si>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</si>
  <si>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</si>
  <si>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</si>
  <si>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</si>
  <si>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</si>
  <si>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</si>
  <si>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</si>
  <si>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</si>
  <si>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</si>
  <si>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</si>
  <si>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</si>
  <si>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</si>
  <si>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</si>
  <si>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</si>
  <si>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</si>
  <si>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</si>
  <si>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</si>
  <si>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</si>
  <si>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</si>
  <si>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</si>
  <si>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</si>
  <si>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</si>
  <si>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</si>
  <si>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</si>
  <si>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</si>
  <si>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</si>
  <si>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</si>
  <si>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</si>
  <si>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</si>
  <si>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</si>
  <si>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</si>
  <si>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</si>
  <si>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</si>
  <si>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</si>
  <si>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</si>
  <si>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</si>
  <si>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</si>
  <si>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</si>
  <si>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</si>
  <si>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</si>
  <si>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</si>
  <si>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</si>
  <si>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</si>
  <si>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</si>
  <si>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</si>
  <si>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</si>
  <si>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</si>
  <si>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</si>
  <si>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</si>
  <si>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</si>
  <si>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</si>
  <si>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</si>
  <si>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</si>
  <si>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</si>
  <si>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</si>
  <si>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</si>
  <si>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</si>
  <si>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</si>
  <si>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</si>
  <si>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</si>
  <si>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</si>
  <si>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</si>
  <si>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</si>
  <si>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</si>
  <si>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</si>
  <si>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</si>
  <si>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</si>
  <si>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</si>
  <si>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</si>
  <si>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</si>
  <si>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</si>
  <si>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</si>
  <si>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</si>
  <si>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</si>
  <si>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</si>
  <si>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</si>
  <si>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</si>
  <si>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</si>
  <si>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</si>
  <si>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</si>
  <si>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</si>
  <si>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</si>
  <si>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</si>
  <si>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</si>
  <si>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</si>
  <si>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</si>
  <si>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</si>
  <si>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</si>
  <si>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</si>
  <si>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</si>
  <si>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</si>
  <si>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</si>
  <si>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</si>
  <si>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</si>
  <si>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</si>
  <si>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</si>
  <si>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</si>
  <si>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</si>
  <si>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</si>
  <si>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</si>
  <si>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</si>
  <si>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</si>
  <si>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</si>
  <si>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</si>
  <si>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</si>
  <si>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</si>
  <si>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</si>
  <si>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</si>
  <si>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</si>
  <si>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</si>
  <si>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</si>
  <si>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</si>
  <si>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</si>
  <si>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</si>
  <si>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</si>
  <si>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</si>
  <si>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</si>
  <si>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</si>
  <si>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</si>
  <si>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</si>
  <si>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</si>
  <si>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</si>
  <si>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</si>
  <si>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</si>
  <si>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</si>
  <si>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</si>
  <si>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</si>
  <si>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</si>
  <si>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</si>
  <si>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</si>
  <si>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</si>
  <si>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</si>
  <si>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</si>
  <si>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</si>
  <si>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</si>
  <si>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</si>
  <si>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</si>
  <si>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</si>
  <si>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</si>
  <si>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</si>
  <si>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</si>
  <si>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</si>
  <si>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</si>
  <si>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</si>
  <si>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</si>
  <si>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</si>
  <si>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</si>
  <si>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</si>
  <si>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</si>
  <si>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</si>
  <si>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</si>
  <si>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</si>
  <si>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</si>
  <si>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</si>
  <si>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</si>
  <si>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</si>
  <si>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</si>
  <si>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</si>
  <si>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</si>
  <si>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</si>
  <si>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</si>
  <si>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</si>
  <si>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</si>
  <si>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</si>
  <si>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</si>
  <si>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</si>
  <si>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</si>
  <si>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</si>
  <si>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</si>
  <si>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</si>
  <si>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</si>
  <si>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</si>
  <si>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</si>
  <si>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</si>
  <si>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</si>
  <si>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</si>
  <si>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</si>
  <si>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</si>
  <si>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</si>
  <si>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</si>
  <si>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</si>
  <si>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</si>
  <si>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</si>
  <si>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</si>
  <si>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</si>
  <si>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</si>
  <si>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</si>
  <si>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</si>
  <si>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</si>
  <si>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</si>
  <si>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</si>
  <si>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</si>
  <si>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</si>
  <si>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</si>
  <si>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</si>
  <si>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</si>
  <si>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</si>
  <si>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</si>
  <si>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</si>
  <si>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</si>
  <si>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</si>
  <si>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</si>
  <si>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</si>
  <si>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</si>
  <si>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</si>
  <si>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</si>
  <si>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</si>
  <si>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</si>
  <si>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</si>
  <si>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</si>
  <si>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</si>
  <si>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</si>
  <si>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</si>
  <si>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</si>
  <si>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</si>
  <si>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</si>
  <si>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</si>
  <si>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</si>
  <si>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</si>
  <si>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</si>
  <si>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</si>
  <si>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</si>
  <si>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</si>
  <si>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</si>
  <si>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</si>
  <si>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</si>
  <si>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</si>
  <si>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</si>
  <si>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</si>
  <si>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</si>
  <si>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</si>
  <si>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</si>
  <si>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</si>
  <si>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</si>
  <si>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</si>
  <si>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</si>
  <si>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</si>
  <si>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</si>
  <si>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</si>
  <si>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</si>
  <si>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</si>
  <si>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</si>
  <si>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</si>
  <si>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</si>
  <si>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</si>
  <si>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</si>
  <si>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</si>
  <si>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</si>
  <si>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</si>
  <si>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</si>
  <si>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</si>
  <si>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</si>
  <si>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</si>
  <si>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</si>
  <si>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</si>
  <si>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</si>
  <si>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</si>
  <si>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</si>
  <si>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</si>
  <si>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</si>
  <si>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</si>
  <si>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</si>
  <si>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</si>
  <si>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</si>
  <si>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</si>
  <si>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</si>
  <si>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</si>
  <si>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</si>
  <si>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</si>
  <si>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</si>
  <si>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</si>
  <si>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</si>
  <si>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</si>
  <si>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</si>
  <si>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</si>
  <si>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</si>
  <si>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</si>
  <si>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</si>
  <si>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</si>
  <si>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</si>
  <si>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</si>
  <si>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</si>
  <si>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</si>
  <si>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</si>
  <si>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</si>
  <si>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</si>
  <si>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</si>
  <si>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</si>
  <si>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</si>
  <si>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</si>
  <si>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</si>
  <si>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</si>
  <si>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</si>
  <si>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</si>
  <si>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</si>
  <si>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</si>
  <si>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</si>
  <si>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</si>
  <si>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</si>
  <si>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</si>
  <si>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</si>
  <si>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</si>
  <si>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</si>
  <si>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</si>
  <si>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</si>
  <si>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</si>
  <si>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</si>
  <si>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</si>
  <si>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</si>
  <si>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</si>
  <si>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</si>
  <si>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</si>
  <si>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</si>
  <si>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</si>
  <si>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</si>
  <si>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</si>
  <si>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</si>
  <si>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</si>
  <si>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</si>
  <si>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</si>
  <si>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</si>
  <si>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</si>
  <si>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</si>
  <si>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</si>
  <si>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</si>
  <si>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</si>
  <si>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</si>
  <si>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</si>
  <si>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</si>
  <si>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</si>
  <si>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</si>
  <si>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</si>
  <si>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</si>
  <si>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</si>
  <si>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</si>
  <si>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</si>
  <si>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</si>
  <si>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</si>
  <si>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</si>
  <si>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</si>
  <si>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</si>
  <si>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</si>
  <si>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</si>
  <si>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</si>
  <si>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</si>
  <si>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</si>
  <si>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</si>
  <si>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</si>
  <si>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</si>
  <si>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</si>
  <si>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</si>
  <si>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</si>
  <si>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</si>
  <si>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</si>
  <si>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</si>
  <si>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</si>
  <si>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</si>
  <si>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</si>
  <si>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</si>
  <si>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</si>
  <si>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</si>
  <si>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</si>
  <si>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</si>
  <si>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</si>
  <si>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</si>
  <si>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</si>
  <si>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</si>
  <si>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</si>
  <si>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</si>
  <si>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</si>
  <si>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</si>
  <si>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</si>
  <si>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</si>
  <si>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</si>
  <si>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</si>
  <si>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</si>
  <si>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</si>
  <si>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</si>
  <si>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</si>
  <si>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</si>
  <si>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</si>
  <si>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</si>
  <si>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</si>
  <si>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</si>
  <si>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</si>
  <si>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</si>
  <si>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</si>
  <si>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</si>
  <si>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</si>
  <si>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</si>
  <si>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</si>
  <si>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</si>
  <si>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</si>
  <si>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</si>
  <si>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</si>
  <si>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</si>
  <si>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</si>
  <si>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</si>
  <si>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</si>
  <si>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</si>
  <si>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</si>
  <si>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</si>
  <si>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</si>
  <si>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</si>
  <si>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</si>
  <si>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</si>
  <si>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</si>
  <si>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</si>
  <si>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</si>
  <si>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</si>
  <si>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</si>
  <si>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</si>
  <si>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</si>
  <si>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</si>
  <si>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</si>
  <si>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</si>
  <si>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</si>
  <si>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</si>
  <si>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</si>
  <si>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</si>
  <si>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</si>
  <si>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</si>
  <si>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</si>
  <si>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</si>
  <si>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</si>
  <si>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</si>
  <si>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</si>
  <si>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</si>
  <si>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</si>
  <si>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</si>
  <si>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</si>
  <si>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</si>
  <si>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</si>
  <si>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</si>
  <si>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</si>
  <si>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</si>
  <si>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</si>
  <si>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</si>
  <si>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</si>
  <si>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</si>
  <si>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</si>
  <si>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</si>
  <si>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</si>
  <si>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</si>
  <si>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</si>
  <si>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</si>
  <si>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</si>
  <si>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</si>
  <si>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</si>
  <si>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</si>
  <si>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</si>
  <si>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</si>
  <si>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</si>
  <si>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</si>
  <si>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</si>
  <si>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</si>
  <si>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</si>
  <si>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</si>
  <si>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</si>
  <si>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</si>
  <si>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</si>
  <si>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</si>
  <si>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</si>
  <si>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</si>
  <si>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</si>
  <si>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</si>
  <si>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</si>
  <si>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</si>
  <si>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</si>
  <si>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</si>
  <si>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</si>
  <si>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</si>
  <si>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</si>
  <si>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</si>
  <si>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</si>
  <si>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</si>
  <si>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</si>
  <si>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</si>
  <si>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</si>
  <si>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</si>
  <si>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</si>
  <si>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</si>
  <si>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</si>
  <si>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</si>
  <si>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</si>
  <si>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</si>
  <si>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</si>
  <si>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</si>
  <si>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</si>
  <si>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</si>
  <si>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</si>
  <si>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</si>
  <si>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</si>
  <si>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</si>
  <si>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</si>
  <si>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</si>
  <si>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</si>
  <si>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</si>
  <si>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</si>
  <si>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</si>
  <si>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</si>
  <si>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</si>
  <si>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</si>
  <si>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</si>
  <si>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</si>
  <si>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</si>
  <si>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</si>
  <si>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</si>
  <si>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</si>
  <si>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</si>
  <si>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</si>
  <si>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</si>
  <si>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</si>
  <si>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</si>
  <si>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</si>
  <si>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</si>
  <si>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</si>
  <si>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</si>
  <si>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</si>
  <si>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</si>
  <si>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</si>
  <si>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</si>
  <si>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</si>
  <si>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</si>
  <si>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</si>
  <si>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</si>
  <si>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</si>
  <si>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</si>
  <si>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</si>
  <si>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</si>
  <si>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</si>
  <si>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</si>
  <si>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</si>
  <si>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</si>
  <si>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</si>
  <si>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</si>
  <si>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</si>
  <si>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</si>
  <si>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</si>
  <si>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</si>
  <si>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</si>
  <si>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</si>
  <si>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</si>
  <si>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</si>
  <si>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</si>
  <si>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</si>
  <si>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</si>
  <si>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</si>
  <si>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</si>
  <si>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</si>
  <si>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</si>
  <si>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</si>
  <si>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</si>
  <si>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</si>
  <si>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</si>
  <si>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</si>
  <si>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</si>
  <si>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</si>
  <si>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</si>
  <si>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</si>
  <si>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</si>
  <si>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</si>
  <si>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</si>
  <si>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</si>
  <si>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</si>
  <si>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</si>
  <si>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</si>
  <si>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</si>
  <si>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</si>
  <si>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</si>
  <si>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</si>
  <si>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</si>
  <si>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</si>
  <si>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</si>
  <si>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</si>
  <si>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</si>
  <si>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</si>
  <si>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</si>
  <si>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</si>
  <si>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</si>
  <si>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</si>
  <si>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</si>
  <si>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</si>
  <si>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</si>
  <si>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</si>
  <si>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</si>
  <si>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</si>
  <si>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</si>
  <si>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</si>
  <si>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</si>
  <si>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</si>
  <si>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</si>
  <si>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</si>
  <si>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</si>
  <si>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</si>
  <si>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</si>
  <si>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</si>
  <si>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</si>
  <si>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</si>
  <si>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</si>
  <si>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</si>
  <si>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</si>
  <si>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</si>
  <si>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</si>
  <si>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</si>
  <si>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</si>
  <si>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</si>
  <si>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</si>
  <si>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</si>
  <si>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</si>
  <si>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</si>
  <si>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</si>
  <si>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</si>
  <si>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</si>
  <si>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</si>
  <si>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</si>
  <si>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</si>
  <si>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</si>
  <si>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</si>
  <si>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</si>
  <si>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</si>
  <si>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</si>
  <si>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</si>
  <si>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</si>
  <si>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</si>
  <si>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</si>
  <si>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</si>
  <si>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</si>
  <si>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</si>
  <si>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</si>
  <si>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</si>
  <si>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</si>
  <si>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</si>
  <si>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</si>
  <si>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</si>
  <si>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</si>
  <si>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</si>
  <si>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</si>
  <si>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</si>
  <si>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</si>
  <si>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</si>
  <si>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</si>
  <si>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</si>
  <si>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</si>
  <si>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</si>
  <si>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</si>
  <si>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</si>
  <si>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</si>
  <si>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</si>
  <si>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</si>
  <si>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</si>
  <si>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</si>
  <si>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</si>
  <si>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</si>
  <si>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</si>
  <si>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</si>
  <si>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</si>
  <si>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</si>
  <si>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</si>
  <si>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</si>
  <si>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</si>
  <si>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</si>
  <si>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</si>
  <si>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</si>
  <si>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</si>
  <si>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</si>
  <si>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</si>
  <si>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</si>
  <si>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</si>
  <si>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</si>
  <si>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</si>
  <si>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</si>
  <si>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</si>
  <si>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</si>
  <si>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</si>
  <si>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</si>
  <si>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</si>
  <si>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</si>
  <si>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</si>
  <si>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</si>
  <si>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</si>
  <si>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</si>
  <si>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</si>
  <si>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</si>
  <si>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</si>
  <si>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</si>
  <si>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</si>
  <si>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</si>
  <si>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</si>
  <si>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</si>
  <si>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</si>
  <si>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</si>
  <si>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</si>
  <si>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</si>
  <si>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</si>
  <si>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</si>
  <si>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</si>
  <si>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</si>
  <si>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</si>
  <si>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</si>
  <si>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</si>
  <si>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</si>
  <si>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</si>
  <si>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</si>
  <si>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</si>
  <si>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</si>
  <si>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</si>
  <si>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</si>
  <si>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</si>
  <si>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</si>
  <si>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</si>
  <si>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</si>
  <si>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</si>
  <si>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</si>
  <si>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</si>
  <si>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</si>
  <si>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</si>
  <si>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</si>
  <si>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</si>
  <si>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</si>
  <si>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</si>
  <si>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</si>
  <si>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</si>
  <si>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</si>
  <si>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</si>
  <si>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</si>
  <si>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</si>
  <si>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</si>
  <si>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</si>
  <si>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</si>
  <si>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</si>
  <si>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</si>
  <si>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</si>
  <si>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</si>
  <si>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</si>
  <si>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</si>
  <si>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</si>
  <si>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</si>
  <si>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</si>
  <si>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</si>
  <si>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</si>
  <si>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</si>
  <si>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</si>
  <si>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</si>
  <si>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</si>
  <si>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</si>
  <si>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</si>
  <si>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</si>
  <si>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</si>
  <si>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</si>
  <si>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</si>
  <si>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</si>
  <si>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</si>
  <si>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</si>
  <si>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</si>
  <si>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</si>
  <si>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</si>
  <si>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</si>
  <si>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</si>
  <si>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</si>
  <si>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</si>
  <si>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</si>
  <si>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</si>
  <si>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</si>
  <si>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</si>
  <si>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</si>
  <si>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</si>
  <si>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</si>
  <si>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</si>
  <si>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</si>
  <si>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</si>
  <si>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</si>
  <si>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</si>
  <si>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</si>
  <si>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</si>
  <si>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</si>
  <si>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</si>
  <si>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</si>
  <si>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</si>
  <si>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</si>
  <si>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</si>
  <si>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</si>
  <si>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</si>
  <si>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</si>
  <si>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</si>
  <si>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</si>
  <si>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</si>
  <si>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</si>
  <si>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</si>
  <si>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</si>
  <si>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</si>
  <si>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</si>
  <si>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</si>
  <si>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</si>
  <si>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</si>
  <si>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</si>
  <si>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</si>
  <si>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</si>
  <si>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</si>
  <si>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</si>
  <si>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</si>
  <si>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</si>
  <si>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</si>
  <si>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</si>
  <si>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</si>
  <si>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</si>
  <si>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</si>
  <si>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</si>
  <si>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</si>
  <si>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</si>
  <si>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</si>
  <si>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</si>
  <si>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</si>
  <si>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</si>
  <si>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</si>
  <si>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</si>
  <si>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</si>
  <si>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</si>
  <si>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</si>
  <si>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</si>
  <si>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</si>
  <si>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</si>
  <si>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</si>
  <si>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</si>
  <si>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</si>
  <si>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</si>
  <si>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</si>
  <si>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</si>
  <si>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</si>
  <si>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</si>
  <si>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</si>
  <si>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</si>
  <si>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</si>
  <si>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</si>
  <si>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</si>
  <si>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</si>
  <si>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</si>
  <si>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</si>
  <si>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</si>
  <si>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</si>
  <si>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</si>
  <si>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</si>
  <si>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</si>
  <si>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</si>
  <si>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</si>
  <si>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</si>
  <si>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</si>
  <si>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</si>
  <si>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</si>
  <si>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</si>
  <si>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</si>
  <si>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</si>
  <si>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</si>
  <si>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</si>
  <si>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</si>
  <si>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</si>
  <si>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</si>
  <si>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</si>
  <si>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</si>
  <si>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</si>
  <si>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</si>
  <si>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</si>
  <si>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</si>
  <si>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</si>
  <si>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</si>
  <si>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</si>
  <si>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</si>
  <si>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</si>
  <si>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</si>
  <si>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</si>
  <si>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</si>
  <si>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</si>
  <si>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</si>
  <si>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</si>
  <si>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</si>
  <si>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</si>
  <si>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</si>
  <si>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</si>
  <si>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</si>
  <si>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</si>
  <si>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</si>
  <si>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</si>
  <si>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</si>
  <si>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</si>
  <si>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</si>
  <si>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</si>
  <si>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</si>
  <si>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</si>
  <si>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</si>
  <si>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</si>
  <si>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</si>
  <si>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</si>
  <si>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</si>
  <si>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</si>
  <si>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</si>
  <si>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</si>
  <si>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</si>
  <si>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</si>
  <si>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</si>
  <si>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</si>
  <si>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</si>
  <si>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</si>
  <si>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</si>
  <si>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</si>
  <si>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</si>
  <si>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</si>
  <si>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</si>
  <si>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</si>
  <si>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</si>
  <si>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</si>
  <si>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</si>
  <si>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</si>
  <si>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</si>
  <si>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</si>
  <si>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</si>
  <si>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</si>
  <si>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</si>
  <si>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</si>
  <si>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</si>
  <si>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</si>
  <si>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</si>
  <si>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</si>
  <si>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</si>
  <si>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</si>
  <si>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</si>
  <si>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</si>
  <si>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</si>
  <si>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</si>
  <si>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</si>
  <si>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</si>
  <si>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</si>
  <si>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</si>
  <si>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</si>
  <si>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</si>
  <si>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</si>
  <si>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</si>
  <si>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</si>
  <si>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</si>
  <si>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</si>
  <si>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</si>
  <si>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</si>
  <si>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</si>
  <si>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</si>
  <si>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</si>
  <si>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</si>
  <si>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</si>
  <si>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</si>
  <si>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</si>
  <si>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</si>
  <si>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</si>
  <si>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</si>
  <si>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</si>
  <si>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</si>
  <si>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</si>
  <si>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</si>
  <si>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</si>
  <si>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</si>
  <si>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</si>
  <si>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</si>
  <si>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</si>
  <si>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</si>
  <si>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</si>
  <si>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</si>
  <si>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</si>
  <si>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</si>
  <si>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</si>
  <si>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</si>
  <si>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</si>
  <si>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</si>
  <si>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</si>
  <si>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</si>
  <si>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</si>
  <si>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</si>
  <si>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</si>
  <si>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</si>
  <si>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</si>
  <si>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</si>
  <si>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</si>
  <si>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</si>
  <si>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</si>
  <si>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</si>
  <si>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</si>
  <si>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</si>
  <si>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</si>
  <si>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</si>
  <si>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</si>
  <si>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</si>
  <si>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</si>
  <si>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</si>
  <si>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</si>
  <si>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</si>
  <si>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</si>
  <si>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</si>
  <si>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</si>
  <si>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</si>
  <si>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</si>
  <si>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</si>
  <si>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</si>
  <si>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</si>
  <si>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</si>
  <si>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</si>
  <si>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</si>
  <si>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</si>
  <si>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</si>
  <si>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</si>
  <si>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</si>
  <si>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</si>
  <si>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</si>
  <si>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</si>
  <si>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</si>
  <si>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</si>
  <si>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</si>
  <si>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</si>
  <si>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</si>
  <si>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</si>
  <si>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</si>
  <si>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</si>
  <si>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</si>
  <si>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</si>
  <si>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</si>
  <si>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</si>
  <si>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</si>
  <si>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</si>
  <si>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</si>
  <si>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</si>
  <si>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</si>
  <si>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</si>
  <si>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</si>
  <si>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</si>
  <si>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</si>
  <si>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</si>
  <si>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</si>
  <si>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</si>
  <si>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</si>
  <si>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</si>
  <si>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</si>
  <si>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</si>
  <si>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</si>
  <si>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</si>
  <si>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</si>
  <si>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</si>
  <si>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</si>
  <si>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</si>
  <si>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</si>
  <si>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</si>
  <si>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</si>
  <si>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</si>
  <si>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</si>
  <si>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</si>
  <si>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</si>
  <si>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</si>
  <si>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</si>
  <si>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</si>
  <si>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</si>
  <si>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</si>
  <si>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</si>
  <si>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</si>
  <si>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</si>
  <si>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</si>
  <si>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</si>
  <si>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</si>
  <si>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</si>
  <si>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</si>
  <si>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</si>
  <si>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</si>
  <si>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</si>
  <si>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</si>
  <si>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</si>
  <si>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</si>
  <si>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</si>
  <si>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</si>
  <si>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</si>
  <si>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</si>
  <si>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</si>
  <si>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</si>
  <si>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</si>
  <si>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</si>
  <si>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</si>
  <si>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</si>
  <si>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</si>
  <si>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</si>
  <si>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</si>
  <si>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</si>
  <si>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</si>
  <si>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</si>
  <si>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</si>
  <si>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</si>
  <si>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</si>
  <si>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</si>
  <si>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</si>
  <si>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</si>
  <si>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</si>
  <si>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</si>
  <si>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</si>
  <si>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</si>
  <si>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</si>
  <si>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</si>
  <si>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</si>
  <si>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</si>
  <si>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</si>
  <si>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</si>
  <si>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</si>
  <si>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</si>
  <si>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</si>
  <si>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</si>
  <si>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</si>
  <si>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</si>
  <si>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</si>
  <si>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</si>
  <si>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</si>
  <si>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</si>
  <si>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</si>
  <si>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</si>
  <si>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</si>
  <si>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</si>
  <si>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</si>
  <si>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</si>
  <si>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</si>
  <si>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</si>
  <si>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</si>
  <si>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</si>
  <si>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</si>
  <si>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</si>
  <si>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</si>
  <si>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</si>
  <si>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</si>
  <si>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</si>
  <si>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</si>
  <si>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</si>
  <si>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</si>
  <si>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</si>
  <si>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</si>
  <si>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</si>
  <si>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</si>
  <si>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</si>
  <si>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</si>
  <si>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</si>
  <si>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</si>
  <si>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</si>
  <si>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</si>
  <si>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</si>
  <si>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</si>
  <si>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</si>
  <si>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</si>
  <si>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</si>
  <si>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</si>
  <si>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</si>
  <si>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</si>
  <si>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</si>
  <si>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</si>
  <si>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</si>
  <si>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</si>
  <si>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</si>
  <si>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</si>
  <si>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</si>
  <si>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</si>
  <si>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</si>
  <si>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</si>
  <si>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</si>
  <si>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</si>
  <si>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</si>
  <si>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</si>
  <si>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</si>
  <si>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</si>
  <si>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</si>
  <si>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</si>
  <si>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</si>
  <si>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</si>
  <si>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</si>
  <si>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</si>
  <si>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</si>
  <si>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</si>
  <si>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</si>
  <si>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</si>
  <si>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</si>
  <si>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</si>
  <si>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</si>
  <si>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</si>
  <si>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</si>
  <si>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</si>
  <si>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</si>
  <si>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</si>
  <si>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</si>
  <si>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</si>
  <si>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</si>
  <si>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</si>
  <si>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</si>
  <si>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</si>
  <si>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</si>
  <si>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</si>
  <si>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</si>
  <si>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</si>
  <si>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</si>
  <si>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</si>
  <si>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</si>
  <si>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</si>
  <si>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</si>
  <si>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</si>
  <si>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</si>
  <si>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</si>
  <si>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</si>
  <si>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</si>
  <si>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</si>
  <si>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</si>
  <si>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</si>
  <si>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</si>
  <si>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</si>
  <si>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</si>
  <si>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</si>
  <si>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</si>
  <si>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</si>
  <si>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</si>
  <si>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</si>
  <si>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</si>
  <si>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</si>
  <si>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</si>
  <si>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</si>
  <si>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</si>
  <si>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</si>
  <si>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</si>
  <si>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</si>
  <si>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</si>
  <si>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</si>
  <si>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</si>
  <si>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</si>
  <si>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</si>
  <si>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</si>
  <si>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</si>
  <si>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</si>
  <si>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</si>
  <si>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</si>
  <si>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</si>
  <si>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</si>
  <si>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</si>
  <si>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</si>
  <si>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</si>
  <si>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</si>
  <si>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</si>
  <si>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</si>
  <si>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</si>
  <si>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</si>
  <si>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</si>
  <si>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</si>
  <si>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</si>
  <si>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</si>
  <si>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</si>
  <si>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</si>
  <si>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</si>
  <si>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</si>
  <si>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</si>
  <si>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</si>
  <si>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</si>
  <si>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</si>
  <si>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</si>
  <si>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</si>
  <si>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</si>
  <si>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</si>
  <si>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</si>
  <si>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</si>
  <si>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</si>
  <si>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</si>
  <si>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</si>
  <si>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</si>
  <si>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</si>
  <si>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</si>
  <si>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</si>
  <si>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</si>
  <si>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</si>
  <si>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</si>
  <si>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</si>
  <si>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</si>
  <si>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</si>
  <si>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</si>
  <si>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</si>
  <si>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</si>
  <si>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</si>
  <si>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</si>
  <si>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</si>
  <si>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</si>
  <si>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</si>
  <si>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</si>
  <si>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</si>
  <si>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</si>
  <si>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</si>
  <si>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</si>
  <si>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</si>
  <si>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</si>
  <si>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</si>
  <si>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</si>
  <si>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</si>
  <si>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</si>
  <si>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</si>
  <si>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</si>
  <si>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</si>
  <si>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</si>
  <si>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</si>
  <si>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</si>
  <si>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</si>
  <si>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</si>
  <si>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</si>
  <si>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</si>
  <si>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</si>
  <si>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</si>
  <si>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</si>
  <si>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</si>
  <si>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</si>
  <si>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</si>
  <si>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</si>
  <si>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</si>
  <si>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</si>
  <si>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</si>
  <si>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</si>
  <si>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</si>
  <si>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</si>
  <si>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</si>
  <si>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</si>
  <si>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</si>
  <si>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</si>
  <si>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</si>
  <si>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</si>
  <si>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</si>
  <si>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</si>
  <si>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</si>
  <si>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</si>
  <si>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</si>
  <si>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</si>
  <si>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</si>
  <si>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</si>
  <si>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</si>
  <si>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</si>
  <si>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</si>
  <si>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</si>
  <si>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</si>
  <si>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</si>
  <si>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</si>
  <si>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</si>
  <si>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</si>
  <si>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</si>
  <si>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</si>
  <si>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</si>
  <si>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</si>
  <si>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</si>
  <si>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</si>
  <si>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</si>
  <si>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</si>
  <si>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</si>
  <si>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</si>
  <si>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</si>
  <si>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</si>
  <si>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</si>
  <si>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</si>
  <si>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</si>
  <si>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</si>
  <si>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</si>
  <si>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</si>
  <si>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</si>
  <si>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</si>
  <si>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</si>
  <si>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</si>
  <si>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</si>
  <si>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</si>
  <si>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</si>
  <si>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</si>
  <si>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</si>
  <si>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</si>
  <si>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</si>
  <si>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</si>
  <si>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</si>
  <si>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</si>
  <si>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</si>
  <si>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</si>
  <si>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</si>
  <si>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</si>
  <si>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</si>
  <si>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</si>
  <si>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</si>
  <si>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</si>
  <si>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</si>
  <si>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</si>
  <si>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</si>
  <si>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</si>
  <si>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</si>
  <si>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</si>
  <si>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</si>
  <si>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</si>
  <si>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</si>
  <si>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</si>
  <si>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</si>
  <si>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</si>
  <si>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</si>
  <si>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</si>
  <si>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</si>
  <si>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</si>
  <si>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</si>
  <si>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</si>
  <si>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</si>
  <si>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</si>
  <si>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</si>
  <si>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</si>
  <si>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</si>
  <si>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</si>
  <si>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</si>
  <si>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</si>
  <si>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</si>
  <si>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</si>
  <si>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</si>
  <si>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</si>
  <si>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</si>
  <si>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</si>
  <si>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</si>
  <si>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</si>
  <si>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</si>
  <si>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</si>
  <si>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</si>
  <si>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</si>
  <si>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</si>
  <si>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</si>
  <si>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</si>
  <si>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</si>
  <si>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</si>
  <si>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</si>
  <si>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</si>
  <si>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</si>
  <si>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</si>
  <si>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</si>
  <si>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</si>
  <si>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</si>
  <si>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</si>
  <si>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</si>
  <si>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</si>
  <si>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</si>
  <si>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</si>
  <si>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</si>
  <si>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</si>
  <si>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</si>
  <si>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</si>
  <si>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</si>
  <si>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</si>
  <si>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</si>
  <si>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</si>
  <si>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</si>
  <si>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</si>
  <si>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</si>
  <si>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</si>
  <si>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</si>
  <si>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</si>
  <si>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</si>
  <si>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</si>
  <si>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</si>
  <si>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</si>
  <si>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</si>
  <si>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</si>
  <si>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</si>
  <si>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</si>
  <si>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</si>
  <si>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</si>
  <si>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</si>
  <si>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</si>
  <si>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</si>
  <si>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</si>
  <si>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</si>
  <si>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</si>
  <si>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</si>
  <si>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</si>
  <si>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</si>
  <si>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</si>
  <si>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</si>
  <si>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</si>
  <si>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</si>
  <si>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</si>
  <si>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</si>
  <si>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</si>
  <si>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</si>
  <si>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</si>
  <si>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</si>
  <si>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</si>
  <si>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</si>
  <si>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</si>
  <si>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</si>
  <si>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</si>
  <si>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</si>
  <si>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</si>
  <si>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</si>
  <si>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</si>
  <si>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</si>
  <si>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</si>
  <si>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</si>
  <si>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</si>
  <si>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</si>
  <si>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</si>
  <si>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</si>
  <si>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</si>
  <si>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</si>
  <si>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</si>
  <si>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</si>
  <si>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</si>
  <si>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</si>
  <si>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</si>
  <si>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</si>
  <si>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</si>
  <si>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</si>
  <si>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</si>
  <si>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</si>
  <si>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</si>
  <si>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</si>
  <si>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</si>
  <si>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</si>
  <si>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</si>
  <si>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</si>
  <si>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</si>
  <si>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</si>
  <si>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</si>
  <si>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</si>
  <si>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</si>
  <si>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</si>
  <si>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</si>
  <si>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</si>
  <si>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</si>
  <si>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</si>
  <si>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</si>
  <si>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</si>
  <si>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</si>
  <si>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</si>
  <si>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</si>
  <si>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</si>
  <si>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</si>
  <si>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</si>
  <si>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</si>
  <si>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</si>
  <si>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</si>
  <si>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</si>
  <si>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</si>
  <si>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</si>
  <si>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</si>
  <si>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</si>
  <si>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</si>
  <si>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</si>
  <si>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</si>
  <si>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</si>
  <si>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</si>
  <si>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</si>
  <si>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</si>
  <si>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</si>
  <si>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</si>
  <si>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</si>
  <si>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</si>
  <si>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</si>
  <si>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</si>
  <si>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</si>
  <si>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</si>
  <si>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</si>
  <si>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</si>
  <si>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</si>
  <si>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</si>
  <si>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</si>
  <si>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</si>
  <si>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</si>
  <si>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</si>
  <si>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</si>
  <si>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</si>
  <si>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</si>
  <si>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</si>
  <si>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</si>
  <si>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</si>
  <si>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</si>
  <si>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</si>
  <si>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</si>
  <si>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</si>
  <si>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</si>
  <si>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</si>
  <si>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</si>
  <si>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</si>
  <si>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</si>
  <si>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</si>
  <si>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</si>
  <si>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</si>
  <si>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</si>
  <si>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</si>
  <si>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</si>
  <si>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</si>
  <si>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</si>
  <si>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</si>
  <si>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</si>
  <si>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</si>
  <si>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</si>
  <si>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</si>
  <si>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</si>
  <si>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</si>
  <si>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</si>
  <si>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</si>
  <si>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</si>
  <si>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</si>
  <si>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</si>
  <si>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</si>
  <si>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</si>
  <si>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</si>
  <si>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</si>
  <si>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</si>
  <si>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</si>
  <si>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</si>
  <si>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</si>
  <si>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</si>
  <si>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</si>
  <si>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</si>
  <si>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</si>
  <si>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</si>
  <si>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</si>
  <si>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</si>
  <si>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</si>
  <si>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</si>
  <si>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</si>
  <si>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</si>
  <si>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</si>
  <si>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</si>
  <si>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</si>
  <si>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</si>
  <si>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</si>
  <si>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</si>
  <si>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</si>
  <si>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</si>
  <si>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</si>
  <si>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</si>
  <si>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</si>
  <si>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</si>
  <si>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</si>
  <si>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</si>
  <si>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</si>
  <si>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</si>
  <si>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</si>
  <si>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</si>
  <si>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</si>
  <si>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</si>
  <si>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</si>
  <si>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</si>
  <si>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</si>
  <si>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</si>
  <si>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</si>
  <si>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</si>
  <si>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</si>
  <si>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</si>
  <si>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</si>
  <si>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</si>
  <si>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</si>
  <si>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</si>
  <si>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</si>
  <si>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</si>
  <si>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</si>
  <si>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</si>
  <si>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</si>
  <si>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</si>
  <si>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</si>
  <si>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</si>
  <si>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</si>
  <si>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</si>
  <si>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</si>
  <si>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</si>
  <si>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</si>
  <si>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</si>
  <si>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</si>
  <si>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</si>
  <si>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</si>
  <si>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</si>
  <si>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</si>
  <si>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</si>
  <si>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</si>
  <si>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</si>
  <si>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</si>
  <si>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</si>
  <si>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</si>
  <si>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</si>
  <si>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</si>
  <si>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</si>
  <si>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</si>
  <si>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</si>
  <si>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</si>
  <si>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</si>
  <si>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</si>
  <si>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</si>
  <si>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</si>
  <si>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</si>
  <si>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</si>
  <si>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</si>
  <si>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</si>
  <si>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</si>
  <si>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</si>
  <si>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</si>
  <si>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</si>
  <si>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</si>
  <si>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</si>
  <si>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</si>
  <si>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</si>
  <si>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</si>
  <si>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</si>
  <si>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</si>
  <si>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</si>
  <si>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</si>
  <si>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</si>
  <si>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</si>
  <si>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</si>
  <si>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</si>
  <si>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</si>
  <si>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</si>
  <si>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</si>
  <si>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</si>
  <si>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</si>
  <si>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</si>
  <si>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</si>
  <si>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</si>
  <si>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</si>
  <si>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</si>
  <si>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</si>
  <si>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</si>
  <si>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</si>
  <si>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</si>
  <si>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</si>
  <si>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</si>
  <si>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</si>
  <si>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</si>
  <si>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</si>
  <si>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</si>
  <si>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</si>
  <si>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</si>
  <si>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</si>
  <si>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</si>
  <si>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</si>
  <si>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</si>
  <si>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</si>
  <si>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</si>
  <si>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</si>
  <si>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</si>
  <si>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</si>
  <si>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</si>
  <si>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</si>
  <si>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</si>
  <si>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</si>
  <si>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</si>
  <si>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</si>
  <si>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</si>
  <si>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</si>
  <si>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</si>
  <si>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</si>
  <si>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</si>
  <si>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</si>
  <si>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</si>
  <si>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</si>
  <si>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</si>
  <si>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</si>
  <si>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</si>
  <si>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</si>
  <si>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</si>
  <si>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</si>
  <si>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</si>
  <si>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</si>
  <si>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</si>
  <si>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</si>
  <si>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</si>
  <si>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</si>
  <si>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</si>
  <si>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</si>
  <si>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</si>
  <si>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</si>
  <si>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</si>
  <si>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</si>
  <si>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</si>
  <si>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</si>
  <si>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</si>
  <si>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</si>
  <si>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</si>
  <si>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</si>
  <si>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</si>
  <si>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</si>
  <si>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</si>
  <si>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</si>
  <si>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</si>
  <si>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</si>
  <si>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</si>
  <si>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</si>
  <si>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</si>
  <si>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</si>
  <si>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</si>
  <si>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</si>
  <si>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</si>
  <si>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</si>
  <si>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</si>
  <si>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</si>
  <si>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</si>
  <si>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</si>
  <si>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</si>
  <si>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</si>
  <si>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</si>
  <si>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</si>
  <si>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</si>
  <si>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</si>
  <si>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</si>
  <si>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</si>
  <si>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</si>
  <si>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</si>
  <si>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</si>
  <si>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</si>
  <si>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</si>
  <si>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</si>
  <si>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</si>
  <si>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</si>
  <si>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</si>
  <si>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</si>
  <si>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</si>
  <si>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</si>
  <si>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</si>
  <si>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</si>
  <si>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</si>
  <si>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</si>
  <si>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</si>
  <si>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</si>
  <si>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</si>
  <si>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</si>
  <si>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</si>
  <si>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</si>
  <si>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</si>
  <si>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</si>
  <si>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</si>
  <si>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</si>
  <si>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</si>
  <si>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</si>
  <si>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</si>
  <si>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</si>
  <si>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</si>
  <si>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</si>
  <si>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</si>
  <si>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</si>
  <si>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</si>
  <si>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</si>
  <si>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</si>
  <si>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</si>
  <si>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</si>
  <si>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</si>
  <si>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</si>
  <si>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</si>
  <si>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</si>
  <si>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</si>
  <si>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</si>
  <si>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</si>
  <si>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</si>
  <si>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</si>
  <si>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</si>
  <si>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</si>
  <si>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</si>
  <si>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</si>
  <si>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</si>
  <si>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</si>
  <si>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</si>
  <si>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</si>
  <si>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</si>
  <si>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</si>
  <si>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</si>
  <si>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</si>
  <si>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</si>
  <si>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</si>
  <si>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</si>
  <si>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</si>
  <si>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</si>
  <si>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</si>
  <si>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</si>
  <si>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</si>
  <si>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</si>
  <si>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</si>
  <si>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</si>
  <si>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</si>
  <si>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</si>
  <si>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</si>
  <si>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</si>
  <si>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</si>
  <si>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</si>
  <si>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</si>
  <si>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</si>
  <si>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</si>
  <si>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</si>
  <si>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</si>
  <si>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</si>
  <si>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</si>
  <si>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</si>
  <si>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</si>
  <si>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</si>
  <si>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</si>
  <si>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</si>
  <si>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</si>
  <si>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</si>
  <si>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</si>
  <si>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</si>
  <si>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</si>
  <si>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</si>
  <si>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</si>
  <si>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</si>
  <si>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</si>
  <si>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</si>
  <si>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</si>
  <si>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</si>
  <si>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</si>
  <si>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</si>
  <si>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</si>
  <si>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</si>
  <si>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</si>
  <si>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</si>
  <si>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</si>
  <si>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</si>
  <si>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</si>
  <si>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</si>
  <si>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</si>
  <si>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</si>
  <si>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</si>
  <si>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</si>
  <si>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</si>
  <si>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</si>
  <si>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</si>
  <si>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</si>
  <si>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</si>
  <si>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</si>
  <si>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</si>
  <si>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</si>
  <si>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</si>
  <si>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</si>
  <si>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</si>
  <si>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</si>
  <si>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</si>
  <si>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</si>
  <si>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</si>
  <si>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</si>
  <si>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</si>
  <si>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</si>
  <si>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</si>
  <si>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</si>
  <si>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</si>
  <si>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</si>
  <si>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</si>
  <si>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</si>
  <si>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</si>
  <si>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</si>
  <si>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</si>
  <si>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</si>
  <si>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</si>
  <si>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</si>
  <si>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</si>
  <si>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</si>
  <si>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</si>
  <si>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</si>
  <si>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</si>
  <si>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</si>
  <si>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</si>
  <si>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</si>
  <si>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</si>
  <si>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</si>
  <si>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</si>
  <si>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</si>
  <si>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</si>
  <si>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</si>
  <si>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</si>
  <si>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</si>
  <si>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</si>
  <si>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</si>
  <si>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</si>
  <si>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</si>
  <si>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</si>
  <si>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</si>
  <si>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</si>
  <si>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</si>
  <si>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</si>
  <si>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</si>
  <si>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</si>
  <si>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</si>
  <si>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</si>
  <si>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</si>
  <si>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</si>
  <si>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</si>
  <si>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</si>
  <si>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</si>
  <si>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</si>
  <si>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</si>
  <si>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</si>
  <si>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</si>
  <si>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</si>
  <si>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</si>
  <si>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</si>
  <si>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</si>
  <si>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</si>
  <si>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</si>
  <si>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</si>
  <si>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</si>
  <si>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</si>
  <si>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</si>
  <si>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</si>
  <si>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</si>
  <si>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</si>
  <si>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</si>
  <si>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</si>
  <si>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</si>
  <si>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</si>
  <si>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</si>
  <si>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</si>
  <si>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</si>
  <si>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</si>
  <si>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</si>
  <si>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</si>
  <si>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</si>
  <si>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</si>
  <si>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</si>
  <si>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</si>
  <si>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</si>
  <si>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</si>
  <si>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</si>
  <si>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</si>
  <si>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</si>
  <si>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</si>
  <si>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</si>
  <si>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</si>
  <si>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</si>
  <si>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</si>
  <si>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</si>
  <si>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</si>
  <si>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</si>
  <si>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</si>
  <si>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</si>
  <si>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</si>
  <si>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</si>
  <si>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</si>
  <si>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</si>
  <si>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</si>
  <si>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</si>
  <si>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</si>
  <si>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</si>
  <si>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</si>
  <si>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</si>
  <si>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</si>
  <si>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</si>
  <si>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</si>
  <si>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</si>
  <si>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</si>
  <si>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</si>
  <si>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</si>
  <si>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</si>
  <si>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</si>
  <si>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</si>
  <si>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</si>
  <si>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</si>
  <si>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</si>
  <si>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</si>
  <si>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</si>
  <si>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</si>
  <si>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</si>
  <si>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</si>
  <si>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</si>
  <si>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</si>
  <si>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</si>
  <si>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</si>
  <si>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</si>
  <si>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</si>
  <si>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</si>
  <si>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</si>
  <si>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</si>
  <si>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</si>
  <si>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</si>
  <si>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</si>
  <si>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</si>
  <si>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</si>
  <si>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</si>
  <si>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</si>
  <si>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</si>
  <si>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</si>
  <si>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</si>
  <si>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</si>
  <si>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</si>
  <si>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</si>
  <si>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</si>
  <si>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</si>
  <si>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</si>
  <si>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</si>
  <si>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</si>
  <si>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</si>
  <si>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</si>
  <si>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</si>
  <si>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</si>
  <si>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</si>
  <si>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</si>
  <si>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</si>
  <si>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</si>
  <si>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</si>
  <si>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</si>
  <si>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</si>
  <si>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</si>
  <si>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</si>
  <si>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</si>
  <si>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</si>
  <si>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</si>
  <si>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</si>
  <si>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</si>
  <si>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</si>
  <si>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</si>
  <si>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</si>
  <si>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</si>
  <si>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</si>
  <si>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</si>
  <si>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</si>
  <si>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</si>
  <si>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</si>
  <si>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</si>
  <si>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</si>
  <si>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</si>
  <si>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</si>
  <si>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</si>
  <si>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</si>
  <si>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</si>
  <si>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</si>
  <si>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</si>
  <si>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</si>
  <si>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</si>
  <si>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</si>
  <si>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</si>
  <si>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</si>
  <si>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</si>
  <si>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</si>
  <si>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</si>
  <si>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</si>
  <si>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</si>
  <si>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</si>
  <si>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</si>
  <si>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</si>
  <si>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</si>
  <si>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</si>
  <si>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</si>
  <si>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</si>
  <si>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</si>
  <si>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</si>
  <si>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</si>
  <si>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</si>
  <si>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</si>
  <si>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</si>
  <si>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</si>
  <si>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</si>
  <si>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</si>
  <si>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</si>
  <si>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</si>
  <si>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</si>
  <si>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</si>
  <si>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</si>
  <si>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</si>
  <si>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</si>
  <si>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</si>
  <si>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</si>
  <si>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</si>
  <si>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</si>
  <si>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</si>
  <si>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</si>
  <si>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</si>
  <si>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</si>
  <si>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</si>
  <si>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</si>
  <si>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</si>
  <si>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</si>
  <si>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</si>
  <si>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</si>
  <si>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</si>
  <si>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</si>
  <si>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</si>
  <si>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</si>
  <si>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</si>
  <si>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</si>
  <si>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</si>
  <si>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</si>
  <si>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</si>
  <si>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</si>
  <si>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</si>
  <si>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</si>
  <si>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</si>
  <si>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</si>
  <si>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</si>
  <si>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</si>
  <si>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</si>
  <si>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</si>
  <si>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</si>
  <si>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</si>
  <si>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</si>
  <si>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</si>
  <si>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</si>
  <si>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</si>
  <si>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</si>
  <si>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</si>
  <si>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</si>
  <si>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</si>
  <si>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</si>
  <si>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</si>
  <si>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</si>
  <si>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</si>
  <si>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</si>
  <si>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</si>
  <si>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</si>
  <si>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</si>
  <si>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</si>
  <si>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</si>
  <si>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</si>
  <si>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</si>
  <si>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</si>
  <si>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</si>
  <si>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</si>
  <si>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</si>
  <si>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</si>
  <si>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</si>
  <si>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</si>
  <si>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</si>
  <si>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</si>
  <si>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</si>
  <si>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</si>
  <si>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</si>
  <si>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</si>
  <si>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</si>
  <si>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</si>
  <si>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</si>
  <si>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</si>
  <si>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</si>
  <si>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</si>
  <si>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</si>
  <si>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</si>
  <si>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</si>
  <si>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</si>
  <si>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</si>
  <si>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</si>
  <si>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</si>
  <si>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</si>
  <si>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</si>
  <si>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</si>
  <si>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</si>
  <si>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</si>
  <si>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</si>
  <si>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</si>
  <si>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</si>
  <si>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</si>
  <si>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</si>
  <si>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</si>
  <si>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</si>
  <si>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</si>
  <si>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</si>
  <si>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</si>
  <si>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</si>
  <si>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</si>
  <si>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</si>
  <si>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</si>
  <si>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</si>
  <si>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</si>
  <si>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</si>
  <si>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</si>
  <si>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</si>
  <si>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</si>
  <si>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</si>
  <si>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</si>
  <si>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</si>
  <si>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</si>
  <si>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</si>
  <si>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</si>
  <si>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</si>
  <si>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</si>
  <si>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</si>
  <si>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</si>
  <si>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</si>
  <si>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</si>
  <si>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</si>
  <si>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</si>
  <si>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</si>
  <si>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</si>
  <si>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</si>
  <si>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</si>
  <si>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</si>
  <si>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</si>
  <si>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</si>
  <si>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</si>
  <si>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</si>
  <si>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</si>
  <si>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</si>
  <si>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</si>
  <si>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</si>
  <si>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</si>
  <si>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</si>
  <si>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</si>
  <si>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</si>
  <si>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</si>
  <si>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</si>
  <si>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</si>
  <si>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</si>
  <si>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</si>
  <si>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</si>
  <si>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</si>
  <si>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</si>
  <si>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</si>
  <si>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</si>
  <si>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</si>
  <si>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</si>
  <si>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</si>
  <si>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</si>
  <si>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</si>
  <si>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</si>
  <si>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</si>
  <si>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</si>
  <si>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</si>
  <si>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</si>
  <si>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</si>
  <si>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</si>
  <si>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</si>
  <si>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</si>
  <si>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</si>
  <si>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</si>
  <si>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</si>
  <si>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</si>
  <si>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</si>
  <si>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</si>
  <si>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</si>
  <si>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</si>
  <si>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</si>
  <si>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</si>
  <si>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</si>
  <si>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</si>
  <si>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</si>
  <si>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</si>
  <si>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</si>
  <si>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</si>
  <si>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</si>
  <si>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</si>
  <si>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</si>
  <si>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</si>
  <si>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</si>
  <si>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</si>
  <si>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</si>
  <si>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</si>
  <si>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</si>
  <si>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</si>
  <si>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</si>
  <si>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</si>
  <si>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</si>
  <si>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</si>
  <si>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</si>
  <si>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</si>
  <si>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</si>
  <si>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</si>
  <si>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</si>
  <si>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</si>
  <si>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</si>
  <si>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</si>
  <si>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</si>
  <si>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</si>
  <si>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</si>
  <si>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</si>
  <si>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</si>
  <si>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</si>
  <si>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</si>
  <si>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</si>
  <si>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</si>
  <si>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</si>
  <si>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</si>
  <si>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</si>
  <si>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</si>
  <si>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</si>
  <si>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</si>
  <si>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</si>
  <si>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</si>
  <si>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</si>
  <si>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</si>
  <si>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</si>
  <si>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</si>
  <si>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</si>
  <si>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</si>
  <si>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</si>
  <si>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</si>
  <si>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</si>
  <si>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</si>
  <si>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</si>
  <si>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</si>
  <si>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</si>
  <si>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</si>
  <si>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</si>
  <si>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</si>
  <si>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</si>
  <si>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</si>
  <si>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</si>
  <si>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</si>
  <si>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</si>
  <si>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</si>
  <si>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</si>
  <si>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</si>
  <si>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</si>
  <si>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</si>
  <si>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</si>
  <si>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</si>
  <si>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</si>
  <si>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</si>
  <si>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</si>
  <si>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</si>
  <si>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</si>
  <si>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</si>
  <si>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</si>
  <si>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</si>
  <si>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</si>
  <si>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</si>
  <si>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</si>
  <si>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</si>
  <si>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</si>
  <si>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</si>
  <si>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</si>
  <si>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</si>
  <si>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</si>
  <si>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</si>
  <si>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</si>
  <si>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</si>
  <si>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</si>
  <si>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</si>
  <si>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</si>
  <si>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</si>
  <si>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</si>
  <si>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</si>
  <si>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</si>
  <si>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</si>
  <si>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</si>
  <si>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</si>
  <si>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</si>
  <si>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</si>
  <si>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</si>
  <si>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</si>
  <si>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</si>
  <si>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</si>
  <si>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</si>
  <si>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</si>
  <si>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</si>
  <si>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</si>
  <si>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</si>
  <si>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</si>
  <si>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</si>
  <si>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</si>
  <si>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</si>
  <si>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</si>
  <si>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</si>
  <si>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</si>
  <si>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</si>
  <si>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</si>
  <si>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</si>
  <si>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</si>
  <si>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</si>
  <si>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</si>
  <si>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</si>
  <si>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</si>
  <si>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</si>
  <si>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</si>
  <si>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</si>
  <si>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</si>
  <si>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</si>
  <si>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</si>
  <si>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</si>
  <si>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</si>
  <si>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</si>
  <si>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</si>
  <si>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</si>
  <si>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</si>
  <si>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</si>
  <si>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</si>
  <si>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</si>
  <si>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</si>
  <si>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</si>
  <si>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</si>
  <si>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</si>
  <si>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</si>
  <si>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</si>
  <si>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</si>
  <si>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</si>
  <si>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</si>
  <si>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</si>
  <si>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</si>
  <si>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</si>
  <si>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</si>
  <si>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</si>
  <si>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</si>
  <si>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</si>
  <si>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</si>
  <si>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</si>
  <si>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</si>
  <si>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</si>
  <si>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</si>
  <si>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</si>
  <si>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</si>
  <si>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</si>
  <si>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</si>
  <si>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</si>
  <si>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</si>
  <si>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</si>
  <si>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</si>
  <si>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</si>
  <si>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</si>
  <si>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</si>
  <si>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</si>
  <si>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</si>
  <si>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</si>
  <si>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</si>
  <si>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</si>
  <si>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</si>
  <si>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</si>
  <si>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</si>
  <si>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</si>
  <si>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</si>
  <si>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</si>
  <si>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</si>
  <si>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</si>
  <si>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</si>
  <si>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</si>
  <si>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</si>
  <si>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</si>
  <si>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</si>
  <si>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</si>
  <si>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</si>
  <si>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</si>
  <si>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</si>
  <si>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</si>
  <si>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</si>
  <si>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</si>
  <si>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</si>
  <si>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</si>
  <si>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</si>
  <si>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</si>
  <si>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</si>
  <si>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</si>
  <si>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</si>
  <si>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</si>
  <si>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</si>
  <si>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</si>
  <si>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</si>
  <si>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</si>
  <si>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</si>
  <si>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</si>
  <si>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</si>
  <si>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</si>
  <si>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</si>
  <si>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</si>
  <si>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</si>
  <si>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</si>
  <si>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</si>
  <si>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</si>
  <si>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</si>
  <si>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</si>
  <si>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</si>
  <si>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</si>
  <si>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</si>
  <si>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</si>
  <si>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</si>
  <si>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</si>
  <si>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</si>
  <si>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</si>
  <si>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</si>
  <si>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</si>
  <si>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</si>
  <si>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</si>
  <si>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</si>
  <si>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</si>
  <si>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</si>
  <si>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</si>
  <si>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</si>
  <si>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</si>
  <si>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</si>
  <si>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</si>
  <si>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</si>
  <si>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</si>
  <si>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</si>
  <si>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</si>
  <si>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</si>
  <si>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</si>
  <si>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</si>
  <si>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</si>
  <si>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</si>
  <si>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</si>
  <si>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</si>
  <si>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</si>
  <si>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</si>
  <si>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</si>
  <si>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</si>
  <si>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</si>
  <si>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</si>
  <si>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</si>
  <si>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</si>
  <si>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</si>
  <si>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</si>
  <si>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</si>
  <si>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</si>
  <si>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</si>
  <si>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</si>
  <si>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</si>
  <si>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</si>
  <si>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</si>
  <si>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</si>
  <si>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</si>
  <si>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</si>
  <si>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</si>
  <si>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</si>
  <si>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</si>
  <si>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</si>
  <si>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</si>
  <si>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</si>
  <si>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</si>
  <si>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</si>
  <si>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</si>
  <si>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</si>
  <si>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</si>
  <si>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</si>
  <si>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</si>
  <si>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</si>
  <si>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</si>
  <si>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</si>
  <si>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</si>
  <si>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</si>
  <si>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</si>
  <si>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</si>
  <si>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</si>
  <si>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</si>
  <si>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</si>
  <si>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</si>
  <si>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</si>
  <si>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</si>
  <si>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</si>
  <si>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</si>
  <si>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</si>
  <si>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</si>
  <si>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</si>
  <si>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</si>
  <si>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</si>
  <si>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</si>
  <si>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</si>
  <si>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</si>
  <si>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</si>
  <si>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</si>
  <si>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</si>
  <si>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</si>
  <si>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</si>
  <si>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</si>
  <si>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</si>
  <si>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</si>
  <si>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</si>
  <si>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</si>
  <si>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</si>
  <si>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</si>
  <si>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</si>
  <si>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</si>
  <si>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</si>
  <si>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</si>
  <si>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</si>
  <si>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</si>
  <si>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</si>
  <si>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</si>
  <si>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</si>
  <si>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</si>
  <si>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</si>
  <si>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</si>
  <si>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</si>
  <si>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</si>
  <si>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</si>
  <si>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</si>
  <si>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</si>
  <si>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</si>
  <si>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</si>
  <si>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</si>
  <si>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</si>
  <si>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</si>
  <si>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</si>
  <si>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</si>
  <si>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</si>
  <si>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</si>
  <si>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</si>
  <si>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</si>
  <si>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</si>
  <si>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</si>
  <si>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</si>
  <si>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</si>
  <si>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</si>
  <si>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</si>
  <si>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</si>
  <si>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</si>
  <si>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</si>
  <si>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</si>
  <si>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</si>
  <si>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</si>
  <si>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</si>
  <si>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</si>
  <si>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</si>
  <si>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</si>
  <si>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</si>
  <si>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</si>
  <si>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</si>
  <si>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</si>
  <si>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</si>
  <si>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</si>
  <si>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</si>
  <si>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</si>
  <si>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</si>
  <si>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</si>
  <si>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</si>
  <si>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</si>
  <si>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</si>
  <si>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</si>
  <si>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</si>
  <si>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</si>
  <si>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</si>
  <si>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</si>
  <si>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</si>
  <si>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</si>
  <si>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</si>
  <si>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</si>
  <si>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</si>
  <si>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</si>
  <si>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</si>
  <si>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</si>
  <si>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</si>
  <si>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</si>
  <si>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</si>
  <si>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</si>
  <si>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</si>
  <si>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</si>
  <si>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</si>
  <si>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</si>
  <si>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</si>
  <si>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</si>
  <si>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</si>
  <si>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</si>
  <si>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</si>
  <si>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</si>
  <si>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</si>
  <si>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</si>
  <si>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</si>
  <si>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</si>
  <si>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</si>
  <si>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</si>
  <si>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</si>
  <si>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</si>
  <si>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</si>
  <si>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</si>
  <si>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</si>
  <si>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</si>
  <si>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</si>
  <si>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</si>
  <si>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</si>
  <si>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</si>
  <si>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</si>
  <si>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</si>
  <si>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</si>
  <si>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</si>
  <si>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</si>
  <si>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</si>
  <si>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</si>
  <si>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</si>
  <si>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</si>
  <si>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</si>
  <si>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</si>
  <si>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</si>
  <si>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</si>
  <si>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</si>
  <si>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</si>
  <si>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</si>
  <si>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</si>
  <si>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</si>
  <si>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</si>
  <si>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</si>
  <si>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</si>
  <si>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</si>
  <si>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</si>
  <si>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</si>
  <si>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</si>
  <si>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</si>
  <si>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</si>
  <si>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</si>
  <si>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</si>
  <si>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</si>
  <si>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</si>
  <si>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</si>
  <si>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</si>
  <si>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</si>
  <si>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</si>
  <si>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</si>
  <si>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</si>
  <si>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</si>
  <si>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</si>
  <si>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</si>
  <si>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</si>
  <si>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</si>
  <si>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</si>
  <si>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</si>
  <si>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</si>
  <si>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</si>
  <si>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</si>
  <si>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</si>
  <si>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</si>
  <si>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</si>
  <si>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</si>
  <si>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</si>
  <si>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</si>
  <si>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</si>
  <si>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</si>
  <si>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</si>
  <si>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</si>
  <si>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</si>
  <si>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</si>
  <si>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</si>
  <si>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</si>
  <si>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</si>
  <si>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</si>
  <si>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</si>
  <si>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</si>
  <si>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</si>
  <si>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</si>
  <si>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</si>
  <si>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</si>
  <si>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</si>
  <si>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</si>
  <si>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</si>
  <si>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</si>
  <si>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</si>
  <si>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</si>
  <si>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</si>
  <si>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</si>
  <si>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</si>
  <si>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</si>
  <si>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</si>
  <si>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</si>
  <si>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</si>
  <si>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</si>
  <si>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</si>
  <si>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</si>
  <si>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</si>
  <si>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</si>
  <si>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</si>
  <si>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</si>
  <si>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</si>
  <si>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</si>
  <si>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</si>
  <si>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</si>
  <si>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</si>
  <si>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</si>
  <si>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</si>
  <si>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</si>
  <si>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</si>
  <si>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</si>
  <si>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</si>
  <si>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</si>
  <si>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</si>
  <si>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</si>
  <si>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</si>
  <si>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</si>
  <si>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</si>
  <si>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</si>
  <si>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</si>
  <si>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</si>
  <si>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</si>
  <si>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</si>
  <si>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</si>
  <si>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</si>
  <si>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</si>
  <si>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</si>
  <si>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</si>
  <si>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</si>
  <si>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</si>
  <si>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</si>
  <si>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</si>
  <si>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</si>
  <si>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</si>
  <si>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</si>
  <si>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</si>
  <si>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</si>
  <si>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</si>
  <si>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</si>
  <si>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</si>
  <si>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</si>
  <si>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</si>
  <si>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</si>
  <si>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</si>
  <si>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</si>
  <si>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</si>
  <si>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</si>
  <si>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</si>
  <si>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</si>
  <si>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</si>
  <si>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</si>
  <si>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</si>
  <si>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</si>
  <si>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</si>
  <si>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</si>
  <si>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</si>
  <si>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</si>
  <si>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</si>
  <si>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</si>
  <si>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</si>
  <si>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</si>
  <si>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</si>
  <si>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</si>
  <si>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</si>
  <si>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</si>
  <si>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</si>
  <si>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</si>
  <si>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</si>
  <si>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</si>
  <si>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</si>
  <si>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</si>
  <si>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</si>
  <si>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</si>
  <si>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</si>
  <si>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</si>
  <si>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</si>
  <si>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</si>
  <si>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</si>
  <si>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</si>
  <si>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</si>
  <si>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</si>
  <si>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</si>
  <si>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</si>
  <si>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</si>
  <si>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</si>
  <si>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</si>
  <si>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</si>
  <si>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</si>
  <si>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</si>
  <si>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</si>
  <si>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</si>
  <si>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</si>
  <si>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</si>
  <si>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</si>
  <si>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</si>
  <si>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</si>
  <si>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</si>
  <si>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</si>
  <si>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</si>
  <si>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</si>
  <si>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</si>
  <si>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</si>
  <si>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</si>
  <si>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</si>
  <si>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</si>
  <si>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</si>
  <si>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</si>
  <si>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</si>
  <si>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</si>
  <si>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</si>
  <si>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</si>
  <si>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</si>
  <si>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</si>
  <si>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</si>
  <si>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</si>
  <si>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</si>
  <si>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</si>
  <si>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</si>
  <si>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</si>
  <si>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</si>
  <si>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</si>
  <si>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</si>
  <si>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</si>
  <si>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</si>
  <si>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</si>
  <si>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</si>
  <si>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</si>
  <si>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</si>
  <si>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</si>
  <si>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</si>
  <si>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</si>
  <si>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</si>
  <si>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</si>
  <si>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</si>
  <si>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</si>
  <si>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</si>
  <si>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</si>
  <si>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</si>
  <si>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</si>
  <si>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</si>
  <si>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</si>
  <si>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</si>
  <si>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</si>
  <si>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</si>
  <si>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</si>
  <si>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</si>
  <si>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</si>
  <si>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</si>
  <si>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</si>
  <si>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</si>
  <si>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</si>
  <si>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</si>
  <si>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</si>
  <si>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</si>
  <si>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</si>
  <si>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</si>
  <si>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</si>
  <si>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</si>
  <si>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</si>
  <si>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</si>
  <si>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</si>
  <si>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</si>
  <si>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</si>
  <si>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</si>
  <si>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</si>
  <si>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</si>
  <si>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</si>
  <si>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</si>
  <si>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</si>
  <si>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</si>
  <si>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</si>
  <si>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</si>
  <si>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</si>
  <si>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</si>
  <si>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</si>
  <si>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</si>
  <si>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</si>
  <si>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</si>
  <si>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</si>
  <si>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</si>
  <si>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</si>
  <si>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</si>
  <si>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</si>
  <si>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</si>
  <si>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</si>
  <si>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</si>
  <si>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</si>
  <si>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</si>
  <si>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</si>
  <si>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</si>
  <si>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</si>
  <si>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</si>
  <si>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</si>
  <si>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</si>
  <si>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</si>
  <si>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</si>
  <si>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</si>
  <si>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</si>
  <si>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</si>
  <si>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</si>
  <si>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</si>
  <si>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</si>
  <si>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</si>
  <si>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</si>
  <si>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</si>
  <si>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</si>
  <si>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</si>
  <si>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</si>
  <si>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</si>
  <si>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</si>
  <si>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</si>
  <si>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</si>
  <si>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</si>
  <si>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</si>
  <si>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</si>
  <si>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</si>
  <si>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</si>
  <si>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</si>
  <si>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</si>
  <si>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</si>
  <si>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</si>
  <si>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</si>
  <si>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</si>
  <si>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</si>
  <si>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</si>
  <si>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</si>
  <si>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</si>
  <si>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</si>
  <si>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</si>
  <si>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</si>
  <si>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</si>
  <si>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</si>
  <si>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</si>
  <si>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</si>
  <si>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</si>
  <si>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</si>
  <si>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</si>
  <si>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</si>
  <si>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</si>
  <si>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</si>
  <si>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</si>
  <si>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</si>
  <si>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</si>
  <si>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</si>
  <si>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</si>
  <si>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</si>
  <si>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</si>
  <si>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</si>
  <si>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</si>
  <si>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</si>
  <si>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</si>
  <si>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</si>
  <si>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</si>
  <si>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</si>
  <si>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</si>
  <si>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</si>
  <si>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</si>
  <si>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</si>
  <si>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</si>
  <si>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</si>
  <si>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</si>
  <si>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</si>
  <si>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</si>
  <si>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</si>
  <si>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</si>
  <si>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</si>
  <si>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</si>
  <si>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</si>
  <si>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</si>
  <si>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</si>
  <si>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</si>
  <si>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</si>
  <si>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</si>
  <si>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</si>
  <si>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</si>
  <si>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</si>
  <si>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</si>
  <si>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</si>
  <si>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</si>
  <si>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</si>
  <si>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</si>
  <si>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</si>
  <si>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</si>
  <si>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</si>
  <si>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</si>
  <si>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</si>
  <si>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</si>
  <si>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</si>
  <si>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</si>
  <si>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</si>
  <si>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</si>
  <si>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</si>
  <si>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</si>
  <si>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</si>
  <si>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</si>
  <si>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</si>
  <si>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</si>
  <si>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</si>
  <si>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</si>
  <si>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</si>
  <si>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</si>
  <si>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</si>
  <si>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</si>
  <si>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</si>
  <si>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</si>
  <si>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</si>
  <si>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</si>
  <si>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</si>
  <si>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</si>
  <si>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</si>
  <si>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</si>
  <si>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</si>
  <si>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</si>
  <si>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</si>
  <si>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</si>
  <si>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</si>
  <si>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</si>
  <si>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</si>
  <si>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</si>
  <si>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</si>
  <si>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</si>
  <si>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</si>
  <si>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</si>
  <si>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</si>
  <si>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</si>
  <si>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</si>
  <si>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</si>
  <si>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</si>
  <si>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</si>
  <si>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</si>
  <si>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</si>
  <si>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</si>
  <si>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</si>
  <si>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</si>
  <si>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</si>
  <si>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</si>
  <si>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</si>
  <si>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</si>
  <si>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</si>
  <si>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</si>
  <si>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</si>
  <si>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</si>
  <si>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</si>
  <si>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</si>
  <si>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</si>
  <si>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</si>
  <si>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</si>
  <si>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</si>
  <si>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</si>
  <si>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</si>
  <si>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</si>
  <si>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</si>
  <si>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</si>
  <si>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</si>
  <si>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</si>
  <si>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</si>
  <si>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</si>
  <si>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</si>
  <si>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</si>
  <si>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</si>
  <si>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</si>
  <si>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</si>
  <si>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</si>
  <si>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</si>
  <si>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</si>
  <si>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</si>
  <si>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</si>
  <si>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</si>
  <si>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</si>
  <si>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</si>
  <si>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</si>
  <si>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</si>
  <si>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</si>
  <si>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</si>
  <si>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</si>
  <si>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</si>
  <si>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</si>
  <si>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</si>
  <si>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</si>
  <si>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</si>
  <si>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</si>
  <si>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</si>
  <si>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</si>
  <si>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</si>
  <si>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</si>
  <si>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</si>
  <si>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</si>
  <si>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</si>
  <si>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</si>
  <si>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</si>
  <si>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</si>
  <si>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</si>
  <si>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</si>
  <si>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</si>
  <si>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</si>
  <si>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</si>
  <si>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</si>
  <si>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</si>
  <si>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</si>
  <si>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</si>
  <si>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</si>
  <si>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</si>
  <si>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</si>
  <si>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</si>
  <si>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</si>
  <si>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</si>
  <si>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</si>
  <si>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</si>
  <si>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</si>
  <si>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</si>
  <si>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</si>
  <si>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</si>
  <si>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</si>
  <si>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</si>
  <si>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</si>
  <si>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</si>
  <si>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</si>
  <si>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</si>
  <si>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</si>
  <si>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</si>
  <si>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</si>
  <si>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</si>
  <si>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</si>
  <si>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</si>
  <si>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</si>
  <si>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</si>
  <si>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</si>
  <si>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</si>
  <si>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</si>
  <si>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</si>
  <si>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</si>
  <si>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</si>
  <si>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</si>
  <si>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</si>
  <si>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</si>
  <si>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</si>
  <si>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</si>
  <si>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</si>
  <si>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</si>
  <si>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</si>
  <si>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</si>
  <si>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</si>
  <si>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</si>
  <si>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</si>
  <si>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</si>
  <si>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</si>
  <si>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</si>
  <si>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</si>
  <si>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</si>
  <si>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</si>
  <si>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</si>
  <si>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</si>
  <si>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</si>
  <si>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</si>
  <si>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</si>
  <si>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</si>
  <si>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</si>
  <si>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</si>
  <si>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</si>
  <si>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</si>
  <si>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</si>
  <si>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</si>
  <si>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</si>
  <si>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</si>
  <si>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</si>
  <si>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</si>
  <si>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</si>
  <si>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</si>
  <si>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</si>
  <si>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</si>
  <si>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</si>
  <si>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</si>
  <si>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</si>
  <si>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</si>
  <si>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</si>
  <si>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</si>
  <si>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</si>
  <si>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</si>
  <si>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</si>
  <si>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</si>
  <si>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</si>
  <si>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</si>
  <si>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</si>
  <si>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</si>
  <si>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</si>
  <si>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</si>
  <si>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</si>
  <si>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</si>
  <si>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</si>
  <si>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</si>
  <si>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</si>
  <si>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</si>
  <si>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</si>
  <si>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</si>
  <si>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</si>
  <si>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</si>
  <si>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</si>
  <si>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</si>
  <si>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</si>
  <si>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</si>
  <si>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</si>
  <si>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</si>
  <si>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</si>
  <si>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</si>
  <si>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</si>
  <si>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</si>
  <si>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</si>
  <si>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</si>
  <si>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</si>
  <si>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</si>
  <si>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</si>
  <si>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</si>
  <si>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</si>
  <si>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</si>
  <si>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</si>
  <si>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</si>
  <si>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</si>
  <si>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</si>
  <si>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</si>
  <si>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</si>
  <si>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</si>
  <si>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</si>
  <si>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</si>
  <si>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</si>
  <si>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</si>
  <si>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</si>
  <si>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</si>
  <si>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</si>
  <si>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</si>
  <si>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</si>
  <si>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</si>
  <si>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</si>
  <si>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</si>
  <si>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</si>
  <si>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</si>
  <si>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</si>
  <si>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</si>
  <si>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</si>
  <si>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</si>
  <si>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</si>
  <si>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</si>
  <si>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</si>
  <si>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</si>
  <si>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</si>
  <si>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</si>
  <si>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</si>
  <si>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</si>
  <si>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</si>
  <si>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</si>
  <si>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</si>
  <si>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</si>
  <si>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</si>
  <si>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</si>
  <si>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</si>
  <si>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</si>
  <si>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</si>
  <si>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</si>
  <si>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</si>
  <si>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</si>
  <si>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</si>
  <si>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</si>
  <si>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</si>
  <si>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</si>
  <si>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</si>
  <si>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</si>
  <si>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</si>
  <si>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</si>
  <si>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</si>
  <si>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</si>
  <si>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</si>
  <si>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</si>
  <si>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</si>
  <si>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</si>
  <si>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</si>
  <si>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</si>
  <si>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</si>
  <si>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</si>
  <si>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</si>
  <si>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</si>
  <si>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</si>
  <si>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</si>
  <si>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</si>
  <si>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</si>
  <si>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</si>
  <si>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</si>
  <si>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</si>
  <si>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</si>
  <si>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</si>
  <si>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</si>
  <si>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</si>
  <si>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</si>
  <si>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</si>
  <si>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</si>
  <si>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</si>
  <si>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</si>
  <si>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</si>
  <si>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</si>
  <si>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</si>
  <si>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</si>
  <si>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</si>
  <si>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</si>
  <si>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</si>
  <si>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</si>
  <si>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</si>
  <si>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</si>
  <si>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</si>
  <si>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</si>
  <si>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</si>
  <si>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</si>
  <si>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</si>
  <si>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</si>
  <si>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</si>
  <si>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</si>
  <si>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</si>
  <si>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</si>
  <si>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</si>
  <si>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</si>
  <si>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</si>
  <si>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</si>
  <si>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</si>
  <si>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</si>
  <si>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</si>
  <si>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</si>
  <si>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</si>
  <si>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</si>
  <si>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</si>
  <si>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</si>
  <si>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</si>
  <si>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</si>
  <si>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</si>
  <si>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</si>
  <si>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</si>
  <si>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</si>
  <si>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</si>
  <si>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</si>
  <si>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</si>
  <si>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</si>
  <si>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</si>
  <si>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</si>
  <si>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</si>
  <si>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</si>
  <si>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</si>
  <si>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</si>
  <si>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</si>
  <si>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</si>
  <si>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</si>
  <si>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</si>
  <si>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</si>
  <si>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</si>
  <si>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</si>
  <si>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</si>
  <si>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</si>
  <si>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</si>
  <si>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</si>
  <si>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</si>
  <si>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</si>
  <si>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</si>
  <si>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</si>
  <si>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</si>
  <si>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</si>
  <si>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</si>
  <si>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</si>
  <si>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</si>
  <si>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</si>
  <si>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</si>
  <si>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</si>
  <si>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</si>
  <si>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</si>
  <si>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</si>
  <si>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</si>
  <si>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</si>
  <si>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</si>
  <si>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</si>
  <si>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</si>
  <si>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</si>
  <si>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</si>
  <si>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</si>
  <si>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</si>
  <si>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</si>
  <si>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</si>
  <si>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</si>
  <si>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</si>
  <si>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</si>
  <si>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</si>
  <si>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</si>
  <si>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</si>
  <si>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</si>
  <si>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</si>
  <si>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</si>
  <si>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</si>
  <si>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</si>
  <si>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</si>
  <si>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</si>
  <si>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</si>
  <si>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</si>
  <si>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</si>
  <si>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</si>
  <si>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</si>
  <si>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</si>
  <si>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</si>
  <si>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</si>
  <si>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</si>
  <si>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</si>
  <si>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</si>
  <si>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</si>
  <si>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</si>
  <si>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</si>
  <si>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</si>
  <si>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</si>
  <si>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</si>
  <si>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</si>
  <si>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</si>
  <si>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</si>
  <si>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</si>
  <si>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</si>
  <si>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</si>
  <si>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</si>
  <si>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</si>
  <si>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</si>
  <si>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</si>
  <si>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</si>
  <si>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</si>
  <si>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</si>
  <si>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</si>
  <si>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</si>
  <si>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</si>
  <si>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</si>
  <si>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</si>
  <si>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</si>
  <si>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</si>
  <si>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</si>
  <si>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</si>
  <si>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</si>
  <si>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</si>
  <si>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</si>
  <si>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</si>
  <si>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</si>
  <si>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</si>
  <si>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</si>
  <si>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</si>
  <si>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</si>
  <si>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</si>
  <si>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</si>
  <si>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</si>
  <si>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</si>
  <si>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</si>
  <si>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</si>
  <si>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</si>
  <si>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</si>
  <si>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</si>
  <si>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</si>
  <si>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</si>
  <si>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</si>
  <si>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</si>
  <si>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</si>
  <si>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</si>
  <si>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</si>
  <si>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</si>
  <si>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</si>
  <si>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</si>
  <si>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</si>
  <si>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</si>
  <si>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</si>
  <si>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</si>
  <si>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</si>
  <si>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</si>
  <si>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</si>
  <si>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</si>
  <si>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</si>
  <si>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</si>
  <si>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</si>
  <si>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</si>
  <si>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</si>
  <si>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</si>
  <si>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</si>
  <si>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</si>
  <si>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</si>
  <si>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</si>
  <si>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</si>
  <si>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</si>
  <si>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</si>
  <si>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</si>
  <si>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</si>
  <si>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</si>
  <si>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</si>
  <si>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</si>
  <si>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</si>
  <si>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</si>
  <si>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</si>
  <si>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</si>
  <si>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</si>
  <si>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</si>
  <si>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</si>
  <si>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</si>
  <si>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</si>
  <si>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</si>
  <si>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</si>
  <si>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</si>
  <si>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</si>
  <si>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</si>
  <si>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</si>
  <si>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</si>
  <si>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</si>
  <si>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</si>
  <si>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</si>
  <si>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</si>
  <si>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</si>
  <si>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</si>
  <si>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</si>
  <si>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</si>
  <si>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</si>
  <si>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</si>
  <si>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</si>
  <si>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</si>
  <si>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</si>
  <si>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</si>
  <si>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</si>
  <si>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</si>
  <si>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</si>
  <si>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</si>
  <si>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</si>
  <si>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</si>
  <si>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</si>
  <si>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</si>
  <si>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</si>
  <si>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</si>
  <si>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</si>
  <si>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</si>
  <si>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</si>
  <si>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</si>
  <si>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</si>
  <si>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</si>
  <si>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</si>
  <si>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</si>
  <si>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</si>
  <si>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</si>
  <si>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</si>
  <si>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</si>
  <si>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</si>
  <si>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</si>
  <si>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</si>
  <si>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</si>
  <si>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</si>
  <si>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</si>
  <si>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</si>
  <si>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</si>
  <si>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</si>
  <si>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</si>
  <si>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</si>
  <si>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</si>
  <si>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</si>
  <si>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</si>
  <si>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</si>
  <si>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</si>
  <si>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</si>
  <si>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</si>
  <si>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</si>
  <si>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</si>
  <si>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</si>
  <si>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</si>
  <si>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</si>
  <si>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</si>
  <si>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</si>
  <si>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</si>
  <si>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</si>
  <si>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</si>
  <si>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</si>
  <si>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</si>
  <si>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</si>
  <si>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</si>
  <si>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</si>
  <si>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</si>
  <si>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</si>
  <si>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</si>
  <si>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</si>
  <si>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</si>
  <si>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</si>
  <si>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</si>
  <si>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</si>
  <si>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</si>
  <si>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</si>
  <si>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</si>
  <si>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</si>
  <si>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</si>
  <si>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</si>
  <si>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</si>
  <si>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</si>
  <si>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</si>
  <si>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</si>
  <si>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</si>
  <si>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</si>
  <si>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</si>
  <si>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</si>
  <si>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</si>
  <si>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</si>
  <si>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</si>
  <si>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</si>
  <si>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</si>
  <si>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</si>
  <si>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</si>
  <si>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</si>
  <si>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</si>
  <si>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</si>
  <si>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</si>
  <si>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</si>
  <si>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</si>
  <si>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</si>
  <si>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</si>
  <si>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</si>
  <si>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</si>
  <si>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</si>
  <si>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</si>
  <si>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</si>
  <si>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</si>
  <si>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</si>
  <si>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</si>
  <si>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</si>
  <si>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</si>
  <si>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</si>
  <si>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</si>
  <si>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</si>
  <si>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</si>
  <si>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</si>
  <si>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</si>
  <si>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</si>
  <si>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</si>
  <si>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</si>
  <si>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</si>
  <si>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</si>
  <si>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</si>
  <si>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</si>
  <si>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</si>
  <si>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</si>
  <si>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</si>
  <si>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</si>
  <si>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</si>
  <si>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</si>
  <si>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</si>
  <si>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</si>
  <si>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</si>
  <si>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</si>
  <si>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</si>
  <si>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</si>
  <si>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</si>
  <si>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</si>
  <si>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</si>
  <si>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</si>
  <si>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</si>
  <si>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</si>
  <si>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</si>
  <si>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</si>
  <si>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</si>
  <si>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</si>
  <si>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</si>
  <si>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</si>
  <si>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</si>
  <si>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</si>
  <si>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</si>
  <si>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</si>
  <si>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</si>
  <si>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</si>
  <si>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</si>
  <si>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</si>
  <si>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</si>
  <si>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</si>
  <si>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</si>
  <si>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</si>
  <si>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</si>
  <si>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</si>
  <si>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</si>
  <si>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</si>
  <si>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</si>
  <si>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</si>
  <si>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</si>
  <si>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</si>
  <si>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</si>
  <si>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</si>
  <si>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</si>
  <si>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</si>
  <si>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</si>
  <si>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</si>
  <si>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</si>
  <si>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</si>
  <si>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</si>
  <si>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</si>
  <si>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</si>
  <si>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</si>
  <si>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</si>
  <si>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</si>
  <si>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</si>
  <si>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</si>
  <si>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</si>
  <si>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</si>
  <si>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</si>
  <si>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</si>
  <si>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</si>
  <si>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</si>
  <si>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</si>
  <si>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</si>
  <si>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</si>
  <si>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</si>
  <si>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</si>
  <si>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</si>
  <si>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</si>
  <si>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</si>
  <si>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</si>
  <si>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</si>
  <si>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</si>
  <si>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</si>
  <si>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</si>
  <si>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</si>
  <si>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</si>
  <si>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</si>
  <si>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</si>
  <si>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</si>
  <si>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</si>
  <si>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</si>
  <si>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</si>
  <si>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</si>
  <si>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</si>
  <si>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</si>
  <si>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</si>
  <si>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</si>
  <si>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</si>
  <si>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</si>
  <si>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</si>
  <si>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</si>
  <si>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</si>
  <si>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</si>
  <si>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</si>
  <si>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</si>
  <si>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</si>
  <si>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</si>
  <si>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</si>
  <si>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</si>
  <si>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</si>
  <si>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</si>
  <si>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</si>
  <si>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</si>
  <si>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</si>
  <si>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</si>
  <si>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</si>
  <si>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</si>
  <si>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</si>
  <si>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</si>
  <si>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</si>
  <si>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</si>
  <si>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</si>
  <si>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</si>
  <si>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</si>
  <si>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</si>
  <si>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</si>
  <si>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</si>
  <si>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</si>
  <si>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</si>
  <si>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</si>
  <si>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</si>
  <si>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</si>
  <si>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</si>
  <si>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</si>
  <si>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</si>
  <si>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</si>
  <si>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</si>
  <si>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</si>
  <si>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</si>
  <si>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</si>
  <si>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</si>
  <si>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</si>
  <si>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</si>
  <si>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</si>
  <si>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</si>
  <si>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</si>
  <si>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</si>
  <si>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</si>
  <si>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</si>
  <si>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</si>
  <si>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</si>
  <si>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</si>
  <si>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</si>
  <si>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</si>
  <si>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</si>
  <si>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</si>
  <si>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</si>
  <si>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</si>
  <si>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</si>
  <si>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</si>
  <si>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</si>
  <si>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</si>
  <si>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</si>
  <si>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</si>
  <si>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</si>
  <si>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</si>
  <si>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</si>
  <si>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</si>
  <si>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</si>
  <si>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</si>
  <si>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</si>
  <si>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</si>
  <si>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</si>
  <si>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</si>
  <si>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</si>
  <si>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</si>
  <si>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</si>
  <si>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</si>
  <si>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</si>
  <si>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</si>
  <si>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</si>
  <si>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</si>
  <si>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</si>
  <si>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</si>
  <si>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</si>
  <si>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</si>
  <si>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</si>
  <si>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</si>
  <si>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</si>
  <si>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</si>
  <si>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</si>
  <si>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</si>
  <si>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</si>
  <si>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</si>
  <si>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</si>
  <si>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</si>
  <si>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</si>
  <si>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</si>
  <si>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</si>
  <si>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</si>
  <si>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</si>
  <si>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</si>
  <si>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</si>
  <si>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</si>
  <si>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</si>
  <si>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</si>
  <si>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</si>
  <si>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</si>
  <si>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</si>
  <si>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</si>
  <si>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</si>
  <si>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</si>
  <si>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</si>
  <si>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</si>
  <si>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</si>
  <si>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</si>
  <si>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</si>
  <si>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</si>
  <si>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</si>
  <si>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</si>
  <si>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</si>
  <si>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</si>
  <si>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</si>
  <si>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</si>
  <si>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</si>
  <si>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</si>
  <si>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</si>
  <si>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</si>
  <si>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</si>
  <si>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</si>
  <si>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</si>
  <si>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</si>
  <si>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</si>
  <si>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</si>
  <si>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</si>
  <si>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</si>
  <si>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</si>
  <si>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</si>
  <si>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</si>
  <si>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</si>
  <si>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</si>
  <si>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</si>
  <si>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</si>
  <si>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</si>
  <si>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</si>
  <si>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</si>
  <si>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</si>
  <si>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</si>
  <si>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</si>
  <si>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</si>
  <si>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</si>
  <si>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</si>
  <si>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</si>
  <si>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</si>
  <si>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</si>
  <si>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</si>
  <si>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</si>
  <si>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</si>
  <si>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</si>
  <si>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</si>
  <si>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</si>
  <si>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</si>
  <si>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</si>
  <si>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</si>
  <si>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</si>
  <si>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</si>
  <si>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</si>
  <si>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</si>
  <si>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</si>
  <si>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</si>
  <si>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</si>
  <si>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</si>
  <si>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</si>
  <si>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</si>
  <si>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</si>
  <si>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</si>
  <si>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</si>
  <si>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</si>
  <si>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</si>
  <si>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</si>
  <si>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</si>
  <si>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</si>
  <si>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</si>
  <si>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</si>
  <si>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</si>
  <si>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</si>
  <si>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</si>
  <si>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</si>
  <si>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</si>
  <si>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</si>
  <si>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</si>
  <si>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</si>
  <si>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</si>
  <si>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</si>
  <si>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</si>
  <si>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</si>
  <si>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</si>
  <si>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</si>
  <si>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</si>
  <si>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</si>
  <si>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</si>
  <si>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</si>
  <si>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</si>
  <si>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</si>
  <si>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</si>
  <si>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</si>
  <si>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</si>
  <si>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</si>
  <si>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</si>
  <si>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</si>
  <si>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</si>
  <si>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</si>
  <si>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</si>
  <si>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</si>
  <si>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</si>
  <si>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</si>
  <si>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</si>
  <si>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</si>
  <si>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</si>
  <si>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</si>
  <si>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</si>
  <si>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</si>
  <si>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</si>
  <si>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</si>
  <si>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</si>
  <si>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</si>
  <si>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</si>
  <si>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</si>
  <si>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</si>
  <si>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</si>
  <si>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</si>
  <si>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</si>
  <si>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</si>
  <si>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</si>
  <si>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</si>
  <si>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</si>
  <si>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</si>
  <si>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</si>
  <si>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</si>
  <si>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</si>
  <si>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</si>
  <si>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</si>
  <si>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</si>
  <si>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</si>
  <si>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</si>
  <si>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</si>
  <si>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</si>
  <si>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</si>
  <si>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</si>
  <si>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</si>
  <si>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</si>
  <si>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</si>
  <si>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</si>
  <si>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</si>
  <si>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</si>
  <si>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</si>
  <si>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</si>
  <si>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</si>
  <si>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</si>
  <si>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</si>
  <si>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</si>
  <si>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</si>
  <si>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</si>
  <si>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</si>
  <si>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</si>
  <si>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</si>
  <si>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</si>
  <si>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</si>
  <si>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</si>
  <si>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</si>
  <si>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</si>
  <si>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</si>
  <si>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</si>
  <si>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</si>
  <si>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</si>
  <si>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</si>
  <si>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</si>
  <si>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</si>
  <si>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</si>
  <si>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</si>
  <si>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</si>
  <si>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</si>
  <si>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</si>
  <si>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</si>
  <si>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</si>
  <si>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</si>
  <si>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</si>
  <si>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</si>
  <si>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</si>
  <si>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</si>
  <si>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</si>
  <si>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</si>
  <si>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</si>
  <si>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</si>
  <si>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</si>
  <si>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</si>
  <si>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</si>
  <si>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</si>
  <si>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</si>
  <si>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</si>
  <si>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</si>
  <si>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</si>
  <si>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</si>
  <si>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</si>
  <si>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</si>
  <si>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</si>
  <si>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</si>
  <si>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</si>
  <si>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</si>
  <si>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</si>
  <si>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</si>
  <si>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</si>
  <si>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</si>
  <si>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</si>
  <si>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</si>
  <si>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</si>
  <si>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</si>
  <si>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</si>
  <si>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</si>
  <si>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</si>
  <si>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</si>
  <si>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</si>
  <si>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</si>
  <si>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</si>
  <si>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</si>
  <si>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</si>
  <si>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</si>
  <si>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</si>
  <si>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</si>
  <si>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</si>
  <si>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</si>
  <si>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</si>
  <si>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</si>
  <si>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</si>
  <si>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</si>
  <si>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</si>
  <si>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</si>
  <si>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</si>
  <si>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</si>
  <si>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</si>
  <si>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</si>
  <si>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</si>
  <si>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</si>
  <si>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</si>
  <si>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</si>
  <si>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</si>
  <si>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</si>
  <si>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</si>
  <si>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</si>
  <si>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</si>
  <si>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</si>
  <si>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</si>
  <si>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</si>
  <si>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</si>
  <si>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</si>
  <si>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</si>
  <si>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</si>
  <si>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</si>
  <si>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</si>
  <si>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</si>
  <si>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</si>
  <si>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</si>
  <si>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</si>
  <si>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</si>
  <si>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</si>
  <si>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</si>
  <si>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</si>
  <si>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</si>
  <si>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</si>
  <si>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</si>
  <si>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</si>
  <si>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</si>
  <si>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</si>
  <si>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</si>
  <si>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</si>
  <si>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</si>
  <si>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</si>
  <si>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</si>
  <si>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</si>
  <si>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</si>
  <si>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</si>
  <si>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</si>
  <si>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</si>
  <si>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</si>
  <si>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</si>
  <si>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</si>
  <si>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</si>
  <si>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</si>
  <si>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</si>
  <si>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</si>
  <si>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</si>
  <si>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</si>
  <si>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</si>
  <si>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</si>
  <si>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</si>
  <si>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</si>
  <si>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</si>
  <si>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</si>
  <si>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</si>
  <si>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</si>
  <si>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</si>
  <si>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</si>
  <si>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</si>
  <si>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</si>
  <si>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</si>
  <si>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</si>
  <si>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</si>
  <si>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</si>
  <si>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</si>
  <si>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</si>
  <si>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</si>
  <si>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</si>
  <si>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</si>
  <si>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</si>
  <si>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</si>
  <si>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</si>
  <si>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</si>
  <si>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</si>
  <si>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</si>
  <si>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</si>
  <si>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</si>
  <si>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</si>
  <si>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</si>
  <si>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</si>
  <si>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</si>
  <si>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</si>
  <si>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</si>
  <si>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</si>
  <si>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</si>
  <si>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</si>
  <si>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</si>
  <si>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</si>
  <si>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</si>
  <si>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</si>
  <si>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</si>
  <si>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</si>
  <si>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</si>
  <si>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</si>
  <si>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</si>
  <si>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</si>
  <si>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</si>
  <si>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</si>
  <si>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</si>
  <si>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</si>
  <si>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</si>
  <si>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</si>
  <si>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</si>
  <si>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</si>
  <si>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</si>
  <si>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</si>
  <si>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</si>
  <si>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</si>
  <si>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</si>
  <si>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</si>
  <si>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</si>
  <si>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</si>
  <si>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</si>
  <si>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</si>
  <si>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</si>
  <si>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</si>
  <si>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</si>
  <si>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</si>
  <si>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</si>
  <si>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</si>
  <si>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</si>
  <si>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</si>
  <si>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</si>
  <si>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</si>
  <si>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</si>
  <si>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</si>
  <si>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</si>
  <si>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</si>
  <si>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</si>
  <si>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</si>
  <si>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</si>
  <si>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</si>
  <si>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</si>
  <si>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</si>
  <si>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</si>
  <si>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</si>
  <si>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</si>
  <si>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</si>
  <si>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</si>
  <si>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</si>
  <si>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</si>
  <si>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</si>
  <si>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</si>
  <si>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</si>
  <si>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</si>
  <si>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</si>
  <si>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</si>
  <si>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</si>
  <si>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</si>
  <si>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</si>
  <si>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</si>
  <si>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</si>
  <si>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</si>
  <si>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</si>
  <si>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</si>
  <si>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</si>
  <si>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</si>
  <si>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</si>
  <si>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</si>
  <si>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</si>
  <si>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</si>
  <si>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</si>
  <si>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</si>
  <si>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</si>
  <si>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</si>
  <si>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</si>
  <si>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</si>
  <si>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</si>
  <si>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</si>
  <si>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</si>
  <si>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</si>
  <si>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</si>
  <si>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</si>
  <si>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</si>
  <si>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</si>
  <si>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</si>
  <si>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</si>
  <si>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</si>
  <si>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</si>
  <si>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</si>
  <si>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</si>
  <si>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</si>
  <si>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</si>
  <si>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</si>
  <si>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</si>
  <si>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</si>
  <si>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</si>
  <si>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</si>
  <si>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</si>
  <si>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</si>
  <si>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</si>
  <si>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</si>
  <si>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</si>
  <si>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</si>
  <si>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</si>
  <si>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</si>
  <si>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</si>
  <si>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</si>
  <si>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</si>
  <si>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</si>
  <si>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</si>
  <si>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</si>
  <si>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</si>
  <si>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</si>
  <si>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</si>
  <si>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</si>
  <si>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</si>
  <si>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</si>
  <si>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</si>
  <si>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</si>
  <si>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</si>
  <si>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</si>
  <si>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</si>
  <si>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</si>
  <si>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</si>
  <si>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</si>
  <si>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</si>
  <si>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</si>
  <si>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</si>
  <si>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</si>
  <si>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</si>
  <si>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</si>
  <si>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</si>
  <si>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</si>
  <si>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</si>
  <si>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</si>
  <si>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</si>
  <si>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</si>
  <si>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</si>
  <si>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</si>
  <si>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</si>
  <si>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</si>
  <si>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</si>
  <si>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</si>
  <si>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</si>
  <si>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</si>
  <si>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</si>
  <si>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</si>
  <si>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</si>
  <si>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</si>
  <si>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</si>
  <si>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</si>
  <si>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</si>
  <si>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</si>
  <si>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</si>
  <si>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</si>
  <si>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</si>
  <si>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</si>
  <si>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</si>
  <si>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</si>
  <si>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</si>
  <si>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</si>
  <si>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</si>
  <si>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</si>
  <si>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</si>
  <si>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</si>
  <si>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</si>
  <si>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</si>
  <si>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</si>
  <si>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</si>
  <si>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</si>
  <si>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</si>
  <si>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</si>
  <si>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</si>
  <si>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</si>
  <si>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</si>
  <si>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</si>
  <si>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</si>
  <si>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</si>
  <si>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</si>
  <si>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</si>
  <si>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</si>
  <si>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</si>
  <si>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</si>
  <si>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</si>
  <si>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</si>
  <si>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</si>
  <si>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</si>
  <si>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</si>
  <si>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</si>
  <si>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</si>
  <si>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</si>
  <si>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</si>
  <si>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</si>
  <si>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</si>
  <si>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</si>
  <si>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</si>
  <si>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</si>
  <si>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</si>
  <si>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</si>
  <si>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</si>
  <si>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</si>
  <si>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</si>
  <si>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</si>
  <si>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</si>
  <si>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</si>
  <si>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</si>
  <si>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</si>
  <si>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</si>
  <si>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</si>
  <si>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</si>
  <si>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</si>
  <si>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</si>
  <si>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</si>
  <si>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</si>
  <si>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</si>
  <si>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</si>
  <si>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</si>
  <si>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</si>
  <si>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</si>
  <si>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</si>
  <si>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</si>
  <si>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</si>
  <si>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</si>
  <si>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</si>
  <si>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</si>
  <si>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</si>
  <si>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</si>
  <si>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</si>
  <si>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</si>
  <si>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</si>
  <si>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</si>
  <si>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</si>
  <si>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</si>
  <si>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</si>
  <si>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</si>
  <si>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</si>
  <si>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</si>
  <si>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</si>
  <si>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</si>
  <si>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</si>
  <si>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</si>
  <si>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</si>
  <si>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</si>
  <si>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</si>
  <si>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</si>
  <si>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</si>
  <si>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</si>
  <si>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</si>
  <si>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</si>
  <si>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</si>
  <si>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</si>
  <si>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</si>
  <si>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</si>
  <si>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</si>
  <si>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</si>
  <si>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</si>
  <si>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</si>
  <si>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</si>
  <si>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</si>
  <si>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</si>
  <si>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</si>
  <si>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</si>
  <si>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</si>
  <si>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</si>
  <si>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</si>
  <si>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</si>
  <si>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</si>
  <si>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</si>
  <si>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</si>
  <si>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</si>
  <si>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</si>
  <si>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</si>
  <si>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</si>
  <si>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</si>
  <si>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</si>
  <si>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</si>
  <si>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</si>
  <si>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</si>
  <si>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</si>
  <si>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</si>
  <si>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</si>
  <si>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</si>
  <si>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</si>
  <si>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</si>
  <si>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</si>
  <si>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</si>
  <si>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</si>
  <si>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</si>
  <si>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</si>
  <si>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</si>
  <si>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</si>
  <si>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</si>
  <si>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</si>
  <si>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</si>
  <si>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</si>
  <si>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</si>
  <si>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</si>
  <si>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</si>
  <si>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</si>
  <si>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</si>
  <si>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</si>
  <si>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</si>
  <si>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</si>
  <si>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</si>
  <si>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</si>
  <si>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</si>
  <si>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</si>
  <si>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</si>
  <si>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</si>
  <si>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</si>
  <si>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</si>
  <si>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</si>
  <si>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</si>
  <si>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</si>
  <si>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</si>
  <si>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</si>
  <si>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</si>
  <si>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</si>
  <si>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</si>
  <si>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</si>
  <si>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</si>
  <si>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</si>
  <si>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</si>
  <si>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</si>
  <si>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</si>
  <si>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</si>
  <si>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</si>
  <si>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</si>
  <si>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</si>
  <si>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</si>
  <si>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</si>
  <si>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</si>
  <si>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</si>
  <si>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</si>
  <si>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</si>
  <si>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</si>
  <si>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</si>
  <si>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</si>
  <si>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</si>
  <si>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</si>
  <si>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</si>
  <si>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</si>
  <si>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</si>
  <si>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</si>
  <si>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</si>
  <si>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</si>
  <si>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</si>
  <si>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</si>
  <si>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</si>
  <si>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</si>
  <si>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</si>
  <si>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</si>
  <si>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</si>
  <si>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</si>
  <si>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</si>
  <si>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</si>
  <si>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</si>
  <si>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</si>
  <si>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</si>
  <si>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</si>
  <si>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</si>
  <si>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</si>
  <si>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</si>
  <si>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</si>
  <si>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</si>
  <si>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</si>
  <si>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</si>
  <si>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</si>
  <si>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</si>
  <si>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</si>
  <si>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</si>
  <si>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</si>
  <si>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</si>
  <si>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</si>
  <si>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</si>
  <si>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</si>
  <si>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</si>
  <si>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</si>
  <si>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</si>
  <si>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</si>
  <si>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</si>
  <si>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</si>
  <si>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</si>
  <si>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</si>
  <si>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</si>
  <si>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</si>
  <si>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</si>
  <si>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</si>
  <si>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</si>
  <si>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</si>
  <si>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</si>
  <si>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</si>
  <si>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</si>
  <si>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</si>
  <si>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</si>
  <si>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</si>
  <si>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</si>
  <si>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</si>
  <si>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</si>
  <si>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</si>
  <si>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</si>
  <si>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</si>
  <si>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</si>
  <si>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</si>
  <si>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</si>
  <si>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</si>
  <si>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</si>
  <si>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</si>
  <si>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</si>
  <si>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</si>
  <si>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</si>
  <si>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</si>
  <si>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</si>
  <si>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</si>
  <si>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</si>
  <si>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</si>
  <si>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</si>
  <si>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</si>
  <si>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</si>
  <si>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</si>
  <si>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</si>
  <si>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</si>
  <si>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</si>
  <si>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</si>
  <si>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</si>
  <si>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</si>
  <si>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</si>
  <si>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</si>
  <si>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</si>
  <si>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</si>
  <si>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</si>
  <si>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</si>
  <si>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</si>
  <si>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</si>
  <si>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</si>
  <si>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</si>
  <si>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</si>
  <si>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</si>
  <si>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</si>
  <si>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</si>
  <si>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</si>
  <si>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</si>
  <si>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</si>
  <si>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</si>
  <si>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</si>
  <si>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</si>
  <si>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</si>
  <si>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</si>
  <si>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</si>
  <si>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</si>
  <si>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</si>
  <si>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</si>
  <si>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</si>
  <si>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</si>
  <si>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</si>
  <si>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</si>
  <si>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</si>
  <si>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</si>
  <si>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</si>
  <si>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</si>
  <si>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</si>
  <si>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</si>
  <si>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</si>
  <si>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</si>
  <si>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</si>
  <si>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</si>
  <si>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</si>
  <si>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</si>
  <si>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</si>
  <si>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</si>
  <si>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</si>
  <si>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</si>
  <si>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</si>
  <si>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</si>
  <si>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</si>
  <si>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</si>
  <si>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</si>
  <si>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</si>
  <si>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</si>
  <si>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</si>
  <si>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</si>
  <si>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</si>
  <si>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</si>
  <si>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</si>
  <si>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</si>
  <si>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</si>
  <si>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</si>
  <si>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</si>
  <si>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</si>
  <si>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</si>
  <si>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</si>
  <si>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</si>
  <si>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</si>
  <si>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</si>
  <si>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</si>
  <si>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</si>
  <si>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</si>
  <si>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</si>
  <si>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</si>
  <si>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</si>
  <si>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</si>
  <si>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</si>
  <si>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</si>
  <si>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</si>
  <si>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</si>
  <si>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</si>
  <si>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</si>
  <si>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</si>
  <si>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</si>
  <si>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</si>
  <si>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</si>
  <si>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</si>
  <si>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</si>
  <si>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</si>
  <si>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</si>
  <si>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</si>
  <si>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</si>
  <si>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</si>
  <si>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</si>
  <si>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</si>
  <si>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</si>
  <si>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</si>
  <si>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</si>
  <si>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</si>
  <si>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</si>
  <si>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</si>
  <si>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</si>
  <si>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</si>
  <si>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</si>
  <si>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</si>
  <si>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</si>
  <si>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</si>
  <si>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</si>
  <si>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</si>
  <si>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</si>
  <si>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</si>
  <si>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</si>
  <si>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</si>
  <si>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</si>
  <si>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</si>
  <si>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</si>
  <si>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</si>
  <si>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</si>
  <si>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</si>
  <si>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</si>
  <si>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</si>
  <si>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</si>
  <si>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</si>
  <si>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</si>
  <si>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</si>
  <si>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</si>
  <si>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</si>
  <si>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</si>
  <si>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</si>
  <si>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</si>
  <si>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</si>
  <si>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</si>
  <si>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</si>
  <si>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</si>
  <si>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</si>
  <si>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</si>
  <si>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</si>
  <si>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</si>
  <si>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</si>
  <si>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</si>
  <si>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</si>
  <si>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</si>
  <si>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</si>
  <si>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</si>
  <si>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</si>
  <si>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</si>
  <si>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</si>
  <si>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</si>
  <si>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</si>
  <si>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</si>
  <si>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</si>
  <si>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</si>
  <si>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</si>
  <si>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</si>
  <si>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</si>
  <si>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</si>
  <si>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</si>
  <si>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</si>
  <si>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</si>
  <si>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</si>
  <si>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</si>
  <si>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</si>
  <si>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</si>
  <si>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</si>
  <si>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</si>
  <si>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</si>
  <si>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</si>
  <si>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</si>
  <si>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</si>
  <si>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</si>
  <si>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</si>
  <si>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</si>
  <si>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</si>
  <si>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</si>
  <si>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</si>
  <si>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</si>
  <si>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</si>
  <si>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</si>
  <si>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</si>
  <si>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</si>
  <si>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</si>
  <si>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</si>
  <si>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</si>
  <si>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</si>
  <si>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</si>
  <si>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</si>
  <si>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</si>
  <si>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</si>
  <si>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</si>
  <si>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</si>
  <si>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</si>
  <si>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</si>
  <si>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</si>
  <si>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</si>
  <si>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</si>
  <si>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</si>
  <si>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</si>
  <si>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</si>
  <si>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</si>
  <si>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</si>
  <si>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</si>
  <si>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</si>
  <si>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</si>
  <si>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</si>
  <si>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</si>
  <si>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</si>
  <si>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</si>
  <si>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</si>
  <si>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</si>
  <si>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</si>
  <si>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</si>
  <si>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</si>
  <si>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</si>
  <si>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</si>
  <si>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</si>
  <si>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</si>
  <si>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</si>
  <si>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</si>
  <si>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</si>
  <si>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</si>
  <si>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</si>
  <si>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</si>
  <si>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</si>
  <si>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</si>
  <si>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</si>
  <si>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</si>
  <si>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</si>
  <si>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</si>
  <si>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</si>
  <si>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</si>
  <si>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</si>
  <si>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</si>
  <si>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</si>
  <si>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</si>
  <si>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</si>
  <si>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</si>
  <si>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</si>
  <si>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</si>
  <si>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</si>
  <si>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</si>
  <si>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</si>
  <si>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</si>
  <si>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</si>
  <si>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</si>
  <si>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</si>
  <si>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</si>
  <si>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</si>
  <si>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</si>
  <si>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</si>
  <si>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</si>
  <si>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</si>
  <si>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</si>
  <si>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</si>
  <si>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</si>
  <si>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</si>
  <si>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</si>
  <si>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</si>
  <si>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</si>
  <si>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</si>
  <si>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</si>
  <si>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</si>
  <si>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</si>
  <si>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</si>
  <si>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</si>
  <si>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</si>
  <si>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</si>
  <si>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</si>
  <si>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</si>
  <si>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</si>
  <si>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</si>
  <si>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</si>
  <si>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</si>
  <si>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</si>
  <si>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</si>
  <si>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</si>
  <si>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</si>
  <si>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</si>
  <si>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</si>
  <si>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</si>
  <si>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</si>
  <si>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</si>
  <si>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</si>
  <si>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</si>
  <si>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</si>
  <si>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</si>
  <si>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</si>
  <si>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</si>
  <si>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</si>
  <si>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</si>
  <si>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</si>
  <si>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</si>
  <si>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</si>
  <si>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</si>
  <si>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</si>
  <si>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</si>
  <si>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</si>
  <si>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</si>
  <si>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</si>
  <si>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</si>
  <si>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</si>
  <si>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</si>
  <si>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</si>
  <si>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</si>
  <si>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</si>
  <si>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</si>
  <si>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</si>
  <si>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</si>
  <si>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</si>
  <si>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</si>
  <si>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</si>
  <si>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</si>
  <si>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</si>
  <si>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</si>
  <si>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</si>
  <si>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</si>
  <si>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</si>
  <si>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</si>
  <si>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</si>
  <si>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</si>
  <si>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</si>
  <si>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</si>
  <si>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</si>
  <si>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</si>
  <si>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</si>
  <si>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</si>
  <si>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</si>
  <si>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</si>
  <si>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</si>
  <si>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</si>
  <si>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</si>
  <si>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</si>
  <si>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</si>
  <si>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</si>
  <si>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</si>
  <si>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</si>
  <si>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</si>
  <si>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</si>
  <si>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</si>
  <si>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</si>
  <si>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</si>
  <si>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</si>
  <si>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</si>
  <si>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</si>
  <si>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</si>
  <si>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</si>
  <si>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</si>
  <si>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</si>
  <si>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</si>
  <si>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</si>
  <si>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</si>
  <si>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</si>
  <si>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</si>
  <si>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</si>
  <si>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</si>
  <si>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</si>
  <si>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</si>
  <si>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</si>
  <si>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</si>
  <si>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</si>
  <si>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</si>
  <si>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</si>
  <si>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</si>
  <si>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</si>
  <si>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</si>
  <si>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</si>
  <si>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</si>
  <si>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</si>
  <si>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</si>
  <si>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</si>
  <si>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</si>
  <si>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</si>
  <si>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</si>
  <si>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</si>
  <si>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</si>
  <si>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</si>
  <si>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</si>
  <si>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</si>
  <si>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</si>
  <si>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</si>
  <si>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</si>
  <si>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</si>
  <si>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</si>
  <si>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</si>
  <si>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</si>
  <si>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</si>
  <si>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</si>
  <si>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</si>
  <si>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</si>
  <si>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</si>
  <si>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</si>
  <si>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</si>
  <si>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</si>
  <si>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</si>
  <si>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</si>
  <si>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</si>
  <si>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</si>
  <si>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</si>
  <si>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</si>
  <si>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</si>
  <si>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</si>
  <si>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</si>
  <si>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</si>
  <si>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</si>
  <si>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</si>
  <si>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</si>
  <si>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</si>
  <si>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</si>
  <si>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</si>
  <si>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</si>
  <si>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</si>
  <si>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</si>
  <si>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</si>
  <si>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</si>
  <si>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</si>
  <si>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</si>
  <si>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</si>
  <si>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</si>
  <si>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</si>
  <si>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</si>
  <si>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</si>
  <si>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</si>
  <si>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</si>
  <si>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</si>
  <si>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</si>
  <si>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</si>
  <si>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</si>
  <si>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</si>
  <si>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</si>
  <si>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</si>
  <si>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</si>
  <si>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</si>
  <si>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</si>
  <si>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</si>
  <si>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</si>
  <si>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</si>
  <si>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</si>
  <si>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</si>
  <si>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</si>
  <si>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</si>
  <si>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</si>
  <si>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</si>
  <si>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</si>
  <si>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</si>
  <si>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</si>
  <si>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</si>
  <si>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</si>
  <si>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</si>
  <si>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</si>
  <si>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</si>
  <si>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</si>
  <si>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</si>
  <si>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</si>
  <si>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</si>
  <si>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</si>
  <si>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</si>
  <si>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</si>
  <si>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</si>
  <si>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</si>
  <si>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</si>
  <si>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</si>
  <si>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</si>
  <si>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</si>
  <si>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</si>
  <si>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</si>
  <si>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</si>
  <si>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</si>
  <si>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</si>
  <si>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</si>
  <si>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</si>
  <si>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</si>
  <si>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</si>
  <si>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</si>
  <si>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</si>
  <si>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</si>
  <si>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</si>
  <si>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</si>
  <si>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</si>
  <si>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</si>
  <si>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</si>
  <si>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</si>
  <si>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</si>
  <si>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</si>
  <si>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</si>
  <si>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</si>
  <si>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</si>
  <si>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</si>
  <si>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</si>
  <si>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</si>
  <si>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</si>
  <si>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</si>
  <si>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</si>
  <si>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</si>
  <si>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</si>
  <si>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</si>
  <si>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</si>
  <si>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</si>
  <si>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</si>
  <si>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</si>
  <si>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</si>
  <si>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</si>
  <si>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</si>
  <si>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</si>
  <si>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</si>
  <si>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</si>
  <si>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</si>
  <si>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</si>
  <si>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</si>
  <si>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</si>
  <si>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</si>
  <si>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</si>
  <si>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</si>
  <si>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</si>
  <si>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</si>
  <si>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</si>
  <si>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</si>
  <si>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</si>
  <si>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</si>
  <si>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</si>
  <si>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</si>
  <si>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</si>
  <si>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</si>
  <si>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</si>
  <si>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</si>
  <si>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</si>
  <si>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</si>
  <si>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</si>
  <si>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</si>
  <si>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</si>
  <si>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</si>
  <si>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</si>
  <si>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</si>
  <si>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</si>
  <si>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</si>
  <si>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</si>
  <si>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</si>
  <si>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</si>
  <si>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</si>
  <si>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</si>
  <si>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</si>
  <si>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</si>
  <si>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</si>
  <si>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</si>
  <si>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</si>
  <si>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</si>
  <si>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</si>
  <si>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</si>
  <si>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</si>
  <si>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</si>
  <si>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</si>
  <si>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</si>
  <si>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</si>
  <si>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</si>
  <si>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</si>
  <si>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</si>
  <si>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</si>
  <si>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</si>
  <si>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</si>
  <si>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</si>
  <si>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</si>
  <si>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</si>
  <si>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</si>
  <si>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</si>
  <si>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</si>
  <si>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</si>
  <si>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</si>
  <si>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</si>
  <si>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</si>
  <si>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</si>
  <si>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</si>
  <si>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</si>
  <si>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</si>
  <si>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</si>
  <si>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</si>
  <si>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</si>
  <si>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</si>
  <si>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</si>
  <si>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</si>
  <si>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</si>
  <si>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</si>
  <si>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</si>
  <si>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</si>
  <si>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</si>
  <si>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</si>
  <si>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</si>
  <si>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</si>
  <si>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</si>
  <si>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</si>
  <si>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</si>
  <si>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</si>
  <si>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</si>
  <si>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</si>
  <si>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</si>
  <si>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</si>
  <si>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</si>
  <si>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</si>
  <si>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</si>
  <si>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</si>
  <si>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</si>
  <si>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</si>
  <si>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</si>
  <si>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</si>
  <si>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</si>
  <si>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</si>
  <si>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</si>
  <si>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</si>
  <si>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</si>
  <si>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</si>
  <si>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</si>
  <si>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</si>
  <si>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</si>
  <si>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</si>
  <si>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</si>
  <si>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</si>
  <si>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</si>
  <si>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</si>
  <si>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</si>
  <si>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</si>
  <si>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</si>
  <si>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</si>
  <si>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</si>
  <si>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</si>
  <si>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</si>
  <si>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</si>
  <si>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</si>
  <si>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</si>
  <si>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</si>
  <si>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</si>
  <si>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</si>
  <si>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</si>
  <si>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</si>
  <si>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</si>
  <si>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</si>
  <si>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</si>
  <si>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</si>
  <si>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</si>
  <si>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</si>
  <si>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</si>
  <si>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</si>
  <si>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</si>
  <si>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</si>
  <si>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</si>
  <si>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</si>
  <si>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</si>
  <si>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</si>
  <si>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</si>
  <si>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</si>
  <si>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</si>
  <si>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</si>
  <si>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</si>
  <si>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</si>
  <si>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</si>
  <si>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</si>
  <si>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</si>
  <si>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</si>
  <si>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</si>
  <si>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</si>
  <si>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</si>
  <si>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</si>
  <si>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</si>
  <si>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</si>
  <si>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</si>
  <si>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</si>
  <si>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</si>
  <si>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</si>
  <si>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</si>
  <si>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</si>
  <si>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</si>
  <si>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</si>
  <si>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</si>
  <si>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</si>
  <si>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</si>
  <si>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</si>
  <si>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</si>
  <si>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</si>
  <si>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</si>
  <si>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</si>
  <si>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</si>
  <si>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</si>
  <si>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</si>
  <si>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</si>
  <si>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</si>
  <si>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</si>
  <si>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</si>
  <si>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</si>
  <si>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</si>
  <si>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</si>
  <si>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</si>
  <si>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</si>
  <si>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</si>
  <si>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</si>
  <si>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</si>
  <si>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</si>
  <si>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</si>
  <si>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</si>
  <si>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</si>
  <si>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</si>
  <si>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</si>
  <si>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</si>
  <si>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</si>
  <si>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</si>
  <si>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</si>
  <si>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</si>
  <si>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</si>
  <si>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</si>
  <si>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</si>
  <si>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</si>
  <si>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</si>
  <si>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</si>
  <si>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</si>
  <si>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</si>
  <si>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</si>
  <si>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</si>
  <si>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</si>
  <si>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</si>
  <si>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</si>
  <si>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</si>
  <si>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</si>
  <si>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</si>
  <si>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</si>
  <si>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</si>
  <si>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</si>
  <si>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</si>
  <si>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</si>
  <si>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</si>
  <si>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</si>
  <si>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</si>
  <si>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</si>
  <si>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</si>
  <si>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</si>
  <si>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</si>
  <si>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</si>
  <si>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</si>
  <si>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</si>
  <si>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</si>
  <si>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</si>
  <si>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</si>
  <si>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</si>
  <si>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</si>
  <si>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</si>
  <si>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</si>
  <si>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</si>
  <si>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</si>
  <si>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</si>
  <si>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</si>
  <si>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</si>
  <si>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</si>
  <si>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</si>
  <si>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</si>
  <si>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</si>
  <si>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</si>
  <si>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</si>
  <si>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</si>
  <si>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</si>
  <si>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</si>
  <si>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</si>
  <si>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</si>
  <si>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</si>
  <si>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</si>
  <si>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</si>
  <si>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</si>
  <si>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</si>
  <si>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</si>
  <si>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</si>
  <si>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</si>
  <si>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</si>
  <si>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</si>
  <si>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</si>
  <si>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</si>
  <si>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</si>
  <si>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</si>
  <si>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</si>
  <si>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</si>
  <si>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</si>
  <si>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</si>
  <si>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</si>
  <si>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</si>
  <si>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</si>
  <si>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</si>
  <si>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</si>
  <si>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</si>
  <si>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</si>
  <si>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</si>
  <si>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</si>
  <si>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</si>
  <si>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</si>
  <si>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</si>
  <si>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</si>
  <si>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</si>
  <si>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</si>
  <si>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</si>
  <si>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</si>
  <si>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</si>
  <si>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</si>
  <si>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</si>
  <si>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</si>
  <si>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</si>
  <si>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</si>
  <si>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</si>
  <si>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</si>
  <si>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</si>
  <si>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</si>
  <si>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</si>
  <si>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</si>
  <si>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</si>
  <si>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</si>
  <si>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</si>
  <si>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</si>
  <si>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</si>
  <si>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</si>
  <si>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</si>
  <si>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</si>
  <si>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</si>
  <si>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</si>
  <si>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</si>
  <si>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</si>
  <si>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</si>
  <si>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</si>
  <si>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</si>
  <si>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</si>
  <si>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</si>
  <si>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</si>
  <si>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</si>
  <si>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</si>
  <si>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</si>
  <si>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</si>
  <si>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</si>
  <si>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</si>
  <si>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</si>
  <si>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</si>
  <si>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</si>
  <si>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</si>
  <si>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</si>
  <si>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</si>
  <si>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</si>
  <si>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</si>
  <si>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</si>
  <si>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</si>
  <si>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</si>
  <si>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</si>
  <si>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</si>
  <si>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</si>
  <si>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</si>
  <si>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</si>
  <si>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</si>
  <si>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</si>
  <si>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</si>
  <si>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</si>
  <si>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</si>
  <si>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</si>
  <si>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</si>
  <si>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</si>
  <si>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</si>
  <si>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</si>
  <si>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</si>
  <si>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</si>
  <si>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</si>
  <si>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</si>
  <si>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</si>
  <si>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</si>
  <si>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</si>
  <si>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</si>
  <si>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</si>
  <si>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</si>
  <si>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</si>
  <si>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</si>
  <si>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</si>
  <si>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</si>
  <si>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</si>
  <si>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</si>
  <si>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</si>
  <si>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</si>
  <si>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</si>
  <si>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</si>
  <si>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</si>
  <si>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</si>
  <si>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</si>
  <si>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</si>
  <si>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</si>
  <si>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</si>
  <si>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</si>
  <si>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</si>
  <si>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</si>
  <si>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</si>
  <si>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</si>
  <si>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</si>
  <si>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</si>
  <si>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</si>
  <si>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</si>
  <si>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</si>
  <si>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</si>
  <si>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</si>
  <si>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</si>
  <si>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</si>
  <si>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</si>
  <si>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</si>
  <si>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</si>
  <si>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</si>
  <si>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</si>
  <si>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</si>
  <si>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</si>
  <si>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</si>
  <si>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</si>
  <si>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</si>
  <si>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</si>
  <si>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</si>
  <si>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</si>
  <si>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</si>
  <si>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</si>
  <si>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</si>
  <si>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</si>
  <si>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</si>
  <si>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</si>
  <si>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</si>
  <si>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</si>
  <si>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</si>
  <si>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</si>
  <si>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</si>
  <si>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</si>
  <si>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</si>
  <si>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</si>
  <si>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</si>
  <si>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</si>
  <si>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</si>
  <si>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</si>
  <si>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</si>
  <si>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</si>
  <si>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</si>
  <si>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</si>
  <si>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</si>
  <si>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</si>
  <si>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</si>
  <si>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</si>
  <si>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</si>
  <si>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</si>
  <si>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</si>
  <si>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</si>
  <si>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</si>
  <si>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</si>
  <si>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</si>
  <si>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</si>
  <si>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</si>
  <si>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</si>
  <si>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</si>
  <si>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</si>
  <si>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</si>
  <si>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</si>
  <si>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</si>
  <si>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</si>
  <si>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</si>
  <si>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</si>
  <si>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</si>
  <si>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</si>
  <si>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</si>
  <si>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</si>
  <si>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</si>
  <si>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</si>
  <si>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</si>
  <si>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</si>
  <si>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</si>
  <si>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</si>
  <si>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</si>
  <si>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</si>
  <si>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</si>
  <si>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</si>
  <si>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</si>
  <si>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</si>
  <si>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</si>
  <si>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</si>
  <si>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</si>
  <si>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</si>
  <si>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</si>
  <si>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</si>
  <si>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</si>
  <si>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</si>
  <si>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</si>
  <si>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</si>
  <si>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</si>
  <si>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</si>
  <si>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</si>
  <si>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</si>
  <si>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</si>
  <si>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</si>
  <si>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</si>
  <si>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</si>
  <si>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</si>
  <si>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</si>
  <si>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</si>
  <si>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</si>
  <si>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</si>
  <si>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</si>
  <si>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</si>
  <si>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</si>
  <si>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</si>
  <si>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</si>
  <si>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</si>
  <si>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</si>
  <si>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</si>
  <si>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</si>
  <si>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</si>
  <si>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</si>
  <si>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</si>
  <si>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</si>
  <si>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</si>
  <si>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</si>
  <si>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</si>
  <si>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</si>
  <si>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</si>
  <si>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</si>
  <si>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</si>
  <si>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</si>
  <si>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</si>
  <si>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</si>
  <si>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</si>
  <si>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</si>
  <si>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</si>
  <si>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</si>
  <si>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</si>
  <si>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</si>
  <si>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</si>
  <si>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</si>
  <si>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</si>
  <si>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</si>
  <si>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</si>
  <si>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</si>
  <si>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</si>
  <si>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</si>
  <si>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</si>
  <si>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</si>
  <si>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</si>
  <si>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</si>
  <si>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</si>
  <si>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</si>
  <si>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</si>
  <si>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</si>
  <si>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</si>
  <si>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</si>
  <si>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</si>
  <si>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</si>
  <si>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</si>
  <si>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</si>
  <si>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</si>
  <si>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</si>
  <si>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</si>
  <si>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</si>
  <si>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</si>
  <si>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</si>
  <si>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</si>
  <si>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</si>
  <si>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</si>
  <si>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</si>
  <si>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</si>
  <si>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</si>
  <si>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</si>
  <si>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</si>
  <si>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</si>
  <si>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</si>
  <si>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</si>
  <si>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</si>
  <si>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</si>
  <si>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</si>
  <si>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</si>
  <si>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</si>
  <si>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</si>
  <si>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</si>
  <si>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</si>
  <si>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</si>
  <si>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</si>
  <si>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</si>
  <si>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</si>
  <si>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</si>
  <si>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</si>
  <si>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</si>
  <si>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</si>
  <si>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</si>
  <si>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</si>
  <si>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</si>
  <si>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</si>
  <si>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</si>
  <si>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</si>
  <si>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</si>
  <si>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</si>
  <si>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</si>
  <si>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</si>
  <si>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</si>
  <si>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</si>
  <si>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</si>
  <si>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</si>
  <si>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</si>
  <si>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</si>
  <si>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</si>
  <si>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</si>
  <si>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</si>
  <si>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</si>
  <si>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</si>
  <si>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</si>
  <si>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</si>
  <si>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</si>
  <si>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</si>
  <si>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</si>
  <si>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</si>
  <si>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</si>
  <si>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</si>
  <si>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</si>
  <si>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</si>
  <si>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</si>
  <si>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</si>
  <si>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</si>
  <si>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</si>
  <si>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</si>
  <si>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</si>
  <si>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</si>
  <si>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</si>
  <si>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</si>
  <si>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</si>
  <si>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</si>
  <si>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</si>
  <si>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</si>
  <si>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</si>
  <si>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</si>
  <si>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</si>
  <si>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</si>
  <si>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</si>
  <si>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</si>
  <si>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</si>
  <si>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</si>
  <si>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</si>
  <si>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</si>
  <si>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</si>
  <si>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</si>
  <si>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</si>
  <si>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</si>
  <si>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</si>
  <si>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</si>
  <si>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</si>
  <si>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</si>
  <si>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</si>
  <si>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</si>
  <si>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</si>
  <si>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</si>
  <si>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</si>
  <si>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</si>
  <si>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</si>
  <si>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</si>
  <si>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</si>
  <si>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</si>
  <si>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</si>
  <si>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</si>
  <si>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</si>
  <si>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</si>
  <si>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</si>
  <si>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</si>
  <si>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</si>
  <si>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</si>
  <si>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</si>
  <si>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</si>
  <si>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</si>
  <si>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</si>
  <si>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</si>
  <si>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</si>
  <si>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</si>
  <si>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</si>
  <si>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</si>
  <si>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</si>
  <si>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</si>
  <si>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</si>
  <si>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</si>
  <si>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</si>
  <si>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</si>
  <si>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</si>
  <si>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</si>
  <si>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</si>
  <si>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</si>
  <si>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</si>
  <si>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</si>
  <si>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</si>
  <si>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</si>
  <si>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</si>
  <si>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</si>
  <si>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</si>
  <si>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</si>
  <si>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</si>
  <si>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</si>
  <si>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</si>
  <si>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</si>
  <si>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</si>
  <si>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</si>
  <si>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</si>
  <si>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</si>
  <si>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</si>
  <si>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</si>
  <si>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</si>
  <si>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</si>
  <si>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</si>
  <si>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</si>
  <si>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</si>
  <si>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</si>
  <si>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</si>
  <si>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</si>
  <si>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</si>
  <si>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</si>
  <si>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</si>
  <si>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</si>
  <si>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</si>
  <si>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</si>
  <si>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</si>
  <si>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</si>
  <si>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</si>
  <si>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</si>
  <si>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</si>
  <si>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</si>
  <si>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</si>
  <si>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</si>
  <si>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</si>
  <si>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</si>
  <si>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</si>
  <si>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</si>
  <si>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</si>
  <si>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</si>
  <si>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</si>
  <si>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</si>
  <si>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</si>
  <si>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</si>
  <si>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</si>
  <si>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</si>
  <si>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</si>
  <si>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</si>
  <si>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</si>
  <si>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</si>
  <si>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</si>
  <si>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</si>
  <si>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</si>
  <si>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</si>
  <si>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</si>
  <si>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</si>
  <si>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</si>
  <si>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</si>
  <si>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</si>
  <si>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</si>
  <si>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</si>
  <si>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</si>
  <si>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</si>
  <si>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</si>
  <si>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</si>
  <si>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</si>
  <si>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</si>
  <si>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</si>
  <si>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</si>
  <si>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</si>
  <si>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</si>
  <si>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</si>
  <si>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</si>
  <si>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</si>
  <si>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</si>
  <si>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</si>
  <si>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</si>
  <si>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</si>
  <si>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</si>
  <si>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</si>
  <si>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</si>
  <si>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</si>
  <si>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</si>
  <si>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</si>
  <si>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</si>
  <si>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</si>
  <si>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</si>
  <si>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</si>
  <si>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</si>
  <si>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</si>
  <si>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</si>
  <si>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</si>
  <si>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</si>
  <si>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</si>
  <si>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</si>
  <si>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</si>
  <si>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</si>
  <si>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</si>
  <si>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</si>
  <si>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</si>
  <si>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</si>
  <si>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</si>
  <si>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</si>
  <si>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</si>
  <si>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</si>
  <si>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</si>
  <si>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</si>
  <si>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</si>
  <si>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</si>
  <si>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</si>
  <si>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</si>
  <si>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</si>
  <si>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</si>
  <si>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</si>
  <si>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</si>
  <si>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</si>
  <si>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</si>
  <si>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</si>
  <si>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</si>
  <si>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</si>
  <si>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</si>
  <si>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</si>
  <si>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</si>
  <si>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</si>
  <si>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</si>
  <si>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</si>
  <si>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</si>
  <si>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</si>
  <si>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</si>
  <si>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</si>
  <si>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</si>
  <si>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</si>
  <si>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</si>
  <si>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</si>
  <si>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</si>
  <si>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</si>
  <si>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</si>
  <si>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</si>
  <si>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</si>
  <si>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</si>
  <si>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</si>
  <si>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</si>
  <si>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</si>
  <si>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</si>
  <si>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</si>
  <si>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</si>
  <si>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</si>
  <si>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</si>
  <si>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</si>
  <si>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</si>
  <si>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</si>
  <si>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</si>
  <si>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</si>
  <si>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</si>
  <si>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</si>
  <si>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</si>
  <si>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</si>
  <si>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</si>
  <si>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</si>
  <si>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</si>
  <si>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</si>
  <si>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</si>
  <si>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</si>
  <si>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</si>
  <si>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</si>
  <si>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</si>
  <si>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</si>
  <si>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</si>
  <si>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</si>
  <si>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</si>
  <si>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</si>
  <si>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</si>
  <si>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</si>
  <si>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</si>
  <si>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</si>
  <si>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</si>
  <si>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</si>
  <si>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</si>
  <si>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</si>
  <si>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</si>
  <si>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</si>
  <si>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</si>
  <si>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</si>
  <si>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</si>
  <si>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</si>
  <si>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</si>
  <si>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</si>
  <si>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</si>
  <si>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</si>
  <si>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</si>
  <si>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</si>
  <si>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</si>
  <si>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</si>
  <si>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</si>
  <si>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</si>
  <si>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</si>
  <si>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</si>
  <si>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</si>
  <si>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</si>
  <si>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</si>
  <si>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</si>
  <si>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</si>
  <si>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</si>
  <si>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</si>
  <si>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</si>
  <si>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</si>
  <si>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</si>
  <si>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</si>
  <si>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</si>
  <si>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</si>
  <si>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</si>
  <si>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</si>
  <si>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</si>
  <si>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</si>
  <si>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</si>
  <si>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</si>
  <si>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</si>
  <si>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</si>
  <si>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</si>
  <si>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</si>
  <si>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</si>
  <si>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</si>
  <si>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</si>
  <si>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</si>
  <si>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</si>
  <si>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</si>
  <si>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</si>
  <si>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</si>
  <si>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</si>
  <si>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</si>
  <si>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</si>
  <si>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</si>
  <si>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</si>
  <si>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</si>
  <si>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</si>
  <si>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</si>
  <si>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</si>
  <si>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</si>
  <si>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</si>
  <si>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</si>
  <si>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</si>
  <si>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</si>
  <si>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</si>
  <si>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</si>
  <si>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</si>
  <si>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</si>
  <si>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</si>
  <si>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</si>
  <si>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</si>
  <si>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</si>
  <si>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</si>
  <si>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</si>
  <si>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</si>
  <si>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</si>
  <si>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</si>
  <si>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</si>
  <si>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</si>
  <si>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</si>
  <si>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</si>
  <si>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</si>
  <si>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</si>
  <si>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</si>
  <si>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</si>
  <si>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</si>
  <si>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</si>
  <si>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</si>
  <si>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</si>
  <si>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</si>
  <si>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</si>
  <si>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</si>
  <si>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</si>
  <si>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</si>
  <si>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</si>
  <si>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</si>
  <si>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</si>
  <si>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</si>
  <si>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</si>
  <si>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</si>
  <si>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</si>
  <si>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</si>
  <si>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</si>
  <si>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</si>
  <si>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</si>
  <si>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</si>
  <si>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</si>
  <si>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</si>
  <si>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</si>
  <si>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</si>
  <si>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</si>
  <si>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</si>
  <si>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</si>
  <si>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</si>
  <si>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</si>
  <si>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</si>
  <si>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</si>
  <si>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</si>
  <si>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</si>
  <si>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</si>
  <si>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</si>
  <si>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</si>
  <si>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</si>
  <si>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</si>
  <si>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</si>
  <si>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</si>
  <si>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</si>
  <si>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</si>
  <si>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</si>
  <si>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</si>
  <si>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</si>
  <si>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</si>
  <si>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</si>
  <si>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</si>
  <si>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</si>
  <si>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</si>
  <si>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</si>
  <si>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</si>
  <si>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</si>
  <si>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</si>
  <si>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</si>
  <si>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</si>
  <si>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</si>
  <si>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</si>
  <si>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</si>
  <si>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</si>
  <si>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</si>
  <si>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</si>
  <si>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</si>
  <si>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</si>
  <si>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</si>
  <si>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</si>
  <si>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</si>
  <si>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</si>
  <si>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</si>
  <si>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</si>
  <si>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</si>
  <si>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</si>
  <si>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</si>
  <si>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</si>
  <si>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</si>
  <si>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</si>
  <si>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</si>
  <si>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</si>
  <si>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</si>
  <si>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</si>
  <si>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</si>
  <si>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</si>
  <si>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</si>
  <si>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</si>
  <si>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</si>
  <si>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</si>
  <si>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</si>
  <si>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</si>
  <si>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</si>
  <si>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</si>
  <si>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</si>
  <si>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</si>
  <si>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</si>
  <si>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</si>
  <si>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</si>
  <si>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</si>
  <si>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</si>
  <si>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</si>
  <si>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</si>
  <si>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</si>
  <si>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</si>
  <si>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</si>
  <si>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</si>
  <si>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</si>
  <si>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</si>
  <si>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</si>
  <si>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</si>
  <si>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</si>
  <si>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</si>
  <si>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</si>
  <si>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</si>
  <si>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</si>
  <si>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</si>
  <si>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</si>
  <si>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</si>
  <si>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</si>
  <si>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</si>
  <si>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</si>
  <si>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</si>
  <si>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</si>
  <si>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</si>
  <si>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</si>
  <si>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</si>
  <si>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</si>
  <si>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</si>
  <si>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</si>
  <si>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</si>
  <si>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</si>
  <si>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</si>
  <si>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</si>
  <si>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</si>
  <si>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</si>
  <si>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</si>
  <si>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</si>
  <si>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</si>
  <si>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</si>
  <si>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</si>
  <si>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</si>
  <si>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</si>
  <si>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</si>
  <si>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</si>
  <si>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</si>
  <si>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</si>
  <si>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</si>
  <si>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</si>
  <si>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</si>
  <si>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</si>
  <si>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</si>
  <si>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</si>
  <si>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</si>
  <si>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</si>
  <si>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</si>
  <si>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</si>
  <si>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</si>
  <si>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</si>
  <si>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</si>
  <si>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</si>
  <si>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</si>
  <si>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</si>
  <si>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</si>
  <si>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</si>
  <si>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</si>
  <si>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</si>
  <si>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</si>
  <si>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</si>
  <si>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</si>
  <si>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</si>
  <si>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</si>
  <si>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</si>
  <si>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</si>
  <si>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</si>
  <si>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</si>
  <si>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</si>
  <si>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</si>
  <si>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</si>
  <si>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</si>
  <si>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</si>
  <si>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</si>
  <si>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</si>
  <si>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</si>
  <si>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</si>
  <si>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</si>
  <si>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</si>
  <si>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</si>
  <si>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</si>
  <si>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</si>
  <si>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</si>
  <si>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</si>
  <si>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</si>
  <si>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</si>
  <si>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</si>
  <si>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</si>
  <si>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</si>
  <si>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</si>
  <si>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</si>
  <si>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</si>
  <si>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</si>
  <si>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</si>
  <si>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</si>
  <si>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</si>
  <si>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</si>
  <si>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</si>
  <si>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</si>
  <si>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</si>
  <si>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</si>
  <si>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</si>
  <si>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</si>
  <si>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</si>
  <si>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</si>
  <si>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</si>
  <si>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</si>
  <si>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</si>
  <si>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</si>
  <si>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</si>
  <si>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</si>
  <si>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</si>
  <si>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</si>
  <si>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</si>
  <si>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</si>
  <si>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</si>
  <si>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</si>
  <si>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</si>
  <si>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</si>
  <si>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</si>
  <si>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</si>
  <si>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</si>
  <si>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</si>
  <si>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</si>
  <si>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</si>
  <si>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</si>
  <si>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</si>
  <si>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</si>
  <si>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</si>
  <si>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</si>
  <si>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</si>
  <si>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</si>
  <si>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</si>
  <si>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</si>
  <si>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</si>
  <si>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</si>
  <si>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</si>
  <si>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</si>
  <si>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</si>
  <si>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</si>
  <si>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</si>
  <si>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</si>
  <si>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</si>
  <si>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</si>
  <si>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</si>
  <si>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</si>
  <si>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</si>
  <si>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</si>
  <si>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</si>
  <si>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</si>
  <si>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</si>
  <si>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</si>
  <si>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</si>
  <si>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</si>
  <si>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</si>
  <si>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</si>
  <si>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</si>
  <si>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</si>
  <si>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</si>
  <si>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</si>
  <si>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</si>
  <si>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</si>
  <si>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</si>
  <si>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</si>
  <si>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</si>
  <si>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</si>
  <si>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</si>
  <si>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</si>
  <si>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</si>
  <si>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</si>
  <si>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</si>
  <si>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</si>
  <si>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</si>
  <si>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</si>
  <si>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</si>
  <si>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</si>
  <si>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</si>
  <si>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</si>
  <si>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</si>
  <si>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</si>
  <si>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</si>
  <si>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</si>
  <si>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</si>
  <si>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</si>
  <si>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</si>
  <si>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</si>
  <si>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</si>
  <si>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</si>
  <si>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</si>
  <si>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</si>
  <si>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</si>
  <si>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</si>
  <si>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</si>
  <si>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</si>
  <si>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</si>
  <si>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</si>
  <si>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</si>
  <si>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</si>
  <si>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</si>
  <si>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</si>
  <si>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</si>
  <si>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</si>
  <si>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</si>
  <si>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</si>
  <si>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</si>
  <si>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</si>
  <si>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</si>
  <si>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</si>
  <si>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</si>
  <si>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</si>
  <si>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</si>
  <si>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</si>
  <si>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</si>
  <si>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</si>
  <si>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</si>
  <si>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</si>
  <si>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</si>
  <si>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</si>
  <si>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</si>
  <si>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</si>
  <si>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</si>
  <si>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</si>
  <si>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</si>
  <si>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</si>
  <si>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</si>
  <si>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</si>
  <si>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</si>
  <si>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</si>
  <si>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</si>
  <si>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</si>
  <si>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</si>
  <si>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</si>
  <si>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</si>
  <si>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</si>
  <si>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</si>
  <si>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</si>
  <si>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</si>
  <si>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</si>
  <si>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</si>
  <si>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</si>
  <si>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</si>
  <si>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</si>
  <si>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</si>
  <si>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</si>
  <si>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</si>
  <si>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</si>
  <si>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</si>
  <si>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</si>
  <si>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</si>
  <si>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</si>
  <si>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</si>
  <si>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</si>
  <si>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</si>
  <si>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</si>
  <si>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</si>
  <si>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</si>
  <si>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</si>
  <si>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</si>
  <si>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</si>
  <si>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</si>
  <si>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</si>
  <si>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</si>
  <si>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</si>
  <si>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</si>
  <si>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</si>
  <si>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</si>
  <si>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</si>
  <si>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</si>
  <si>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</si>
  <si>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</si>
  <si>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</si>
  <si>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</si>
  <si>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</si>
  <si>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</si>
  <si>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</si>
  <si>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</si>
  <si>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</si>
  <si>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</si>
  <si>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</si>
  <si>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</si>
  <si>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</si>
  <si>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</si>
  <si>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</si>
  <si>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</si>
  <si>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</si>
  <si>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</si>
  <si>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</si>
  <si>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</si>
  <si>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</si>
  <si>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</si>
  <si>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</si>
  <si>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</si>
  <si>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</si>
  <si>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</si>
  <si>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</si>
  <si>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</si>
  <si>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</si>
  <si>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</si>
  <si>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</si>
  <si>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</si>
  <si>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</si>
  <si>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</si>
  <si>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</si>
  <si>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</si>
  <si>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</si>
  <si>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</si>
  <si>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</si>
  <si>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</si>
  <si>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</si>
  <si>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</si>
  <si>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</si>
  <si>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</si>
  <si>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</si>
  <si>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</si>
  <si>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</si>
  <si>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</si>
  <si>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</si>
  <si>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</si>
  <si>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</si>
  <si>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</si>
  <si>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</si>
  <si>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</si>
  <si>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</si>
  <si>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</si>
  <si>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</si>
  <si>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</si>
  <si>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</si>
  <si>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</si>
  <si>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</si>
  <si>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</si>
  <si>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</si>
  <si>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</si>
  <si>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</si>
  <si>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</si>
  <si>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</si>
  <si>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</si>
  <si>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</si>
  <si>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</si>
  <si>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</si>
  <si>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</si>
  <si>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</si>
  <si>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</si>
  <si>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</si>
  <si>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</si>
  <si>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</si>
  <si>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</si>
  <si>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</si>
  <si>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</si>
  <si>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</si>
  <si>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</si>
  <si>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</si>
  <si>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</si>
  <si>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</si>
  <si>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</si>
  <si>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</si>
  <si>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</si>
  <si>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</si>
  <si>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</si>
  <si>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</si>
  <si>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</si>
  <si>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</si>
  <si>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</si>
  <si>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</si>
  <si>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</si>
  <si>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</si>
  <si>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</si>
  <si>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</si>
  <si>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</si>
  <si>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</si>
  <si>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</si>
  <si>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</si>
  <si>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</si>
  <si>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</si>
  <si>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</si>
  <si>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</si>
  <si>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</si>
  <si>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</si>
  <si>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</si>
  <si>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</si>
  <si>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</si>
  <si>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</si>
  <si>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</si>
  <si>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</si>
  <si>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</si>
  <si>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</si>
  <si>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</si>
  <si>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</si>
  <si>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</si>
  <si>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</si>
  <si>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</si>
  <si>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</si>
  <si>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</si>
  <si>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</si>
  <si>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</si>
  <si>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</si>
  <si>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</si>
  <si>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</si>
  <si>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</si>
  <si>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</si>
  <si>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</si>
  <si>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</si>
  <si>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</si>
  <si>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</si>
  <si>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</si>
  <si>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</si>
  <si>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</si>
  <si>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</si>
  <si>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</si>
  <si>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</si>
  <si>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</si>
  <si>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</si>
  <si>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</si>
  <si>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</si>
  <si>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</si>
  <si>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</si>
  <si>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</si>
  <si>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</si>
  <si>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</si>
  <si>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</si>
  <si>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</si>
  <si>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</si>
  <si>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</si>
  <si>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</si>
  <si>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</si>
  <si>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</si>
  <si>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</si>
  <si>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</si>
  <si>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</si>
  <si>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</si>
  <si>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</si>
  <si>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</si>
  <si>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</si>
  <si>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</si>
  <si>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</si>
  <si>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</si>
  <si>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</si>
  <si>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</si>
  <si>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</si>
  <si>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</si>
  <si>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</si>
  <si>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</si>
  <si>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</si>
  <si>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</si>
  <si>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</si>
  <si>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</si>
  <si>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</si>
  <si>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</si>
  <si>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</si>
  <si>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</si>
  <si>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</si>
  <si>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</si>
  <si>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</si>
  <si>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</si>
  <si>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</si>
  <si>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</si>
  <si>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</si>
  <si>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</si>
  <si>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</si>
  <si>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</si>
  <si>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</si>
  <si>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</si>
  <si>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</si>
  <si>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</si>
  <si>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</si>
  <si>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</si>
  <si>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</si>
  <si>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</si>
  <si>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</si>
  <si>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</si>
  <si>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</si>
  <si>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</si>
  <si>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</si>
  <si>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</si>
  <si>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</si>
  <si>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</si>
  <si>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</si>
  <si>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</si>
  <si>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</si>
  <si>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</si>
  <si>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</si>
  <si>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</si>
  <si>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</si>
  <si>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</si>
  <si>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</si>
  <si>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</si>
  <si>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</si>
  <si>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</si>
  <si>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</si>
  <si>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</si>
  <si>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</si>
  <si>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</si>
  <si>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</si>
  <si>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</si>
  <si>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</si>
  <si>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</si>
  <si>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</si>
  <si>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</si>
  <si>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</si>
  <si>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</si>
  <si>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</si>
  <si>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</si>
  <si>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</si>
  <si>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</si>
  <si>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</si>
  <si>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</si>
  <si>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</si>
  <si>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</si>
  <si>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</si>
  <si>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</si>
  <si>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</si>
  <si>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</si>
  <si>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</si>
  <si>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</si>
  <si>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</si>
  <si>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</si>
  <si>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</si>
  <si>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</si>
  <si>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</si>
  <si>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</si>
  <si>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</si>
  <si>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</si>
  <si>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</si>
  <si>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</si>
  <si>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</si>
  <si>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</si>
  <si>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</si>
  <si>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</si>
  <si>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</si>
  <si>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</si>
  <si>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</si>
  <si>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</si>
  <si>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</si>
  <si>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</si>
  <si>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</si>
  <si>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</si>
  <si>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</si>
  <si>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</si>
  <si>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</si>
  <si>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</si>
  <si>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</si>
  <si>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</si>
  <si>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</si>
  <si>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</si>
  <si>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</si>
  <si>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</si>
  <si>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</si>
  <si>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</si>
  <si>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</si>
  <si>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</si>
  <si>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</si>
  <si>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</si>
  <si>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</si>
  <si>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</si>
  <si>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</si>
  <si>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</si>
  <si>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</si>
  <si>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</si>
  <si>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</si>
  <si>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</si>
  <si>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</si>
  <si>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</si>
  <si>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</si>
  <si>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</si>
  <si>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</si>
  <si>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</si>
  <si>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</si>
  <si>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</si>
  <si>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</si>
  <si>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</si>
  <si>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</si>
  <si>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</si>
  <si>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</si>
  <si>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</si>
  <si>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</si>
  <si>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</si>
  <si>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</si>
  <si>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</si>
  <si>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</si>
  <si>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</si>
  <si>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</si>
  <si>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</si>
  <si>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</si>
  <si>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</si>
  <si>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</si>
  <si>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</si>
  <si>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</si>
  <si>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</si>
  <si>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</si>
  <si>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</si>
  <si>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</si>
  <si>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</si>
  <si>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</si>
  <si>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</si>
  <si>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</si>
  <si>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</si>
  <si>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</si>
  <si>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</si>
  <si>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</si>
  <si>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</si>
  <si>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</si>
  <si>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</si>
  <si>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</si>
  <si>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</si>
  <si>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</si>
  <si>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</si>
  <si>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</si>
  <si>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</si>
  <si>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</si>
  <si>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</si>
  <si>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</si>
  <si>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</si>
  <si>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</si>
  <si>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</si>
  <si>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</si>
  <si>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</si>
  <si>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</si>
  <si>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</si>
  <si>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</si>
  <si>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</si>
  <si>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</si>
  <si>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</si>
  <si>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</si>
  <si>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</si>
  <si>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</si>
  <si>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</si>
  <si>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</si>
  <si>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</si>
  <si>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</si>
  <si>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</si>
  <si>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</si>
  <si>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</si>
  <si>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</si>
  <si>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</si>
  <si>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</si>
  <si>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</si>
  <si>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</si>
  <si>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</si>
  <si>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</si>
  <si>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</si>
  <si>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</si>
  <si>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</si>
  <si>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</si>
  <si>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</si>
  <si>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</si>
  <si>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</si>
  <si>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</si>
  <si>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</si>
  <si>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</si>
  <si>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</si>
  <si>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</si>
  <si>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</si>
  <si>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</si>
  <si>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</si>
  <si>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</si>
  <si>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</si>
  <si>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</si>
  <si>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</si>
  <si>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</si>
  <si>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</si>
  <si>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</si>
  <si>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</si>
  <si>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</si>
  <si>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</si>
  <si>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</si>
  <si>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</si>
  <si>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</si>
  <si>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</si>
  <si>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</si>
  <si>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</si>
  <si>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</si>
  <si>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</si>
  <si>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</si>
  <si>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</si>
  <si>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</si>
  <si>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</si>
  <si>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</si>
  <si>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</si>
  <si>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</si>
  <si>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</si>
  <si>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</si>
  <si>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</si>
  <si>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</si>
  <si>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</si>
  <si>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</si>
  <si>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</si>
  <si>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</si>
  <si>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</si>
  <si>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</si>
  <si>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</si>
  <si>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</si>
  <si>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</si>
  <si>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</si>
  <si>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</si>
  <si>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</si>
  <si>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</si>
  <si>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</si>
  <si>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</si>
  <si>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</si>
  <si>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</si>
  <si>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</si>
  <si>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</si>
  <si>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</si>
  <si>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</si>
  <si>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</si>
  <si>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</si>
  <si>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</si>
  <si>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</si>
  <si>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</si>
  <si>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</si>
  <si>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</si>
  <si>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</si>
  <si>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</si>
  <si>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</si>
  <si>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</si>
  <si>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</si>
  <si>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</si>
  <si>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</si>
  <si>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</si>
  <si>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</si>
  <si>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</si>
  <si>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</si>
  <si>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</si>
  <si>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</si>
  <si>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</si>
  <si>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</si>
  <si>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</si>
  <si>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</si>
  <si>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</si>
  <si>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</si>
  <si>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</si>
  <si>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</si>
  <si>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</si>
  <si>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</si>
  <si>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</si>
  <si>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</si>
  <si>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</si>
  <si>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</si>
  <si>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</si>
  <si>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</si>
  <si>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</si>
  <si>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</si>
  <si>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</si>
  <si>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</si>
  <si>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</si>
  <si>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</si>
  <si>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</si>
  <si>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</si>
  <si>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</si>
  <si>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</si>
  <si>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</si>
  <si>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</si>
  <si>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</si>
  <si>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</si>
  <si>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</si>
  <si>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</si>
  <si>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</si>
  <si>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</si>
  <si>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</si>
  <si>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</si>
  <si>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</si>
  <si>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</si>
  <si>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</si>
  <si>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</si>
  <si>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</si>
  <si>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</si>
  <si>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</si>
  <si>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</si>
  <si>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</si>
  <si>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</si>
  <si>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</si>
  <si>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</si>
  <si>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</si>
  <si>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</si>
  <si>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</si>
  <si>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</si>
  <si>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</si>
  <si>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</si>
  <si>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</si>
  <si>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</si>
  <si>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</si>
  <si>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</si>
  <si>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</si>
  <si>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</si>
  <si>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</si>
  <si>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</si>
  <si>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</si>
  <si>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</si>
  <si>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</si>
  <si>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</si>
  <si>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</si>
  <si>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</si>
  <si>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</si>
  <si>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</si>
  <si>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</si>
  <si>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</si>
  <si>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</si>
  <si>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</si>
  <si>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</si>
  <si>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</si>
  <si>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</si>
  <si>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</si>
  <si>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</si>
  <si>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</si>
  <si>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</si>
  <si>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</si>
  <si>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</si>
  <si>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</si>
  <si>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</si>
  <si>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</si>
  <si>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</si>
  <si>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</si>
  <si>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</si>
  <si>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</si>
  <si>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</si>
  <si>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</si>
  <si>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</si>
  <si>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</si>
  <si>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</si>
  <si>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</si>
  <si>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</si>
  <si>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</si>
  <si>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</si>
  <si>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</si>
  <si>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</si>
  <si>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</si>
  <si>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</si>
  <si>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</si>
  <si>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</si>
  <si>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</si>
  <si>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</si>
  <si>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</si>
  <si>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</si>
  <si>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</si>
  <si>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</si>
  <si>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</si>
  <si>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</si>
  <si>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</si>
  <si>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</si>
  <si>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</si>
  <si>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</si>
  <si>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</si>
  <si>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</si>
  <si>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</si>
  <si>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</si>
  <si>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</si>
  <si>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</si>
  <si>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</si>
  <si>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</si>
  <si>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</si>
  <si>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</si>
  <si>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</si>
  <si>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</si>
  <si>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</si>
  <si>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</si>
  <si>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</si>
  <si>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</si>
  <si>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</si>
  <si>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</si>
  <si>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</si>
  <si>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</si>
  <si>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</si>
  <si>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</si>
  <si>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</si>
  <si>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</si>
  <si>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</si>
  <si>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</si>
  <si>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</si>
  <si>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</si>
  <si>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</si>
  <si>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</si>
  <si>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</si>
  <si>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</si>
  <si>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</si>
  <si>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</si>
  <si>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</si>
  <si>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</si>
  <si>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</si>
  <si>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</si>
  <si>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</si>
  <si>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</si>
  <si>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</si>
  <si>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</si>
  <si>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</si>
  <si>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</si>
  <si>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</si>
  <si>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</si>
  <si>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</si>
  <si>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</si>
  <si>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</si>
  <si>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</si>
  <si>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</si>
  <si>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</si>
  <si>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</si>
  <si>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</si>
  <si>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</si>
  <si>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</si>
  <si>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</si>
  <si>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</si>
  <si>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</si>
  <si>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</si>
  <si>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</si>
  <si>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</si>
  <si>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</si>
  <si>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</si>
  <si>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</si>
  <si>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</si>
  <si>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</si>
  <si>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</si>
  <si>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</si>
  <si>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</si>
  <si>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</si>
  <si>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</si>
  <si>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</si>
  <si>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</si>
  <si>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</si>
  <si>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</si>
  <si>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</si>
  <si>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</si>
  <si>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</si>
  <si>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</si>
  <si>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</si>
  <si>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</si>
  <si>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</si>
  <si>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</si>
  <si>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</si>
  <si>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</si>
  <si>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</si>
  <si>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</si>
  <si>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</si>
  <si>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</si>
  <si>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</si>
  <si>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</si>
  <si>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</si>
  <si>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</si>
  <si>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</si>
  <si>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</si>
  <si>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</si>
  <si>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</si>
  <si>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</si>
  <si>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</si>
  <si>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</si>
  <si>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</si>
  <si>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</si>
  <si>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</si>
  <si>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</si>
  <si>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</si>
  <si>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</si>
  <si>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</si>
  <si>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</si>
  <si>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</si>
  <si>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</si>
  <si>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</si>
  <si>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</si>
  <si>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</si>
  <si>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</si>
  <si>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</si>
  <si>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</si>
  <si>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</si>
  <si>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</si>
  <si>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</si>
  <si>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</si>
  <si>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</si>
  <si>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</si>
  <si>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</si>
  <si>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</si>
  <si>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</si>
  <si>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</si>
  <si>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</si>
  <si>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</si>
  <si>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</si>
  <si>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</si>
  <si>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</si>
  <si>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</si>
  <si>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</si>
  <si>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</si>
  <si>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</si>
  <si>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</si>
  <si>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</si>
  <si>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</si>
  <si>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</si>
  <si>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</si>
  <si>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</si>
  <si>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</si>
  <si>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</si>
  <si>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</si>
  <si>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</si>
  <si>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</si>
  <si>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</si>
  <si>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</si>
  <si>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</si>
  <si>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</si>
  <si>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</si>
  <si>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</si>
  <si>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</si>
  <si>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</si>
  <si>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</si>
  <si>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</si>
  <si>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</si>
  <si>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</si>
  <si>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</si>
  <si>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</si>
  <si>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</si>
  <si>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</si>
  <si>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</si>
  <si>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</si>
  <si>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</si>
  <si>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</si>
  <si>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</si>
  <si>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</si>
  <si>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</si>
  <si>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</si>
  <si>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</si>
  <si>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</si>
  <si>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</si>
  <si>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</si>
  <si>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</si>
  <si>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</si>
  <si>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</si>
  <si>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</si>
  <si>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</si>
  <si>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</si>
  <si>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</si>
  <si>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</si>
  <si>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</si>
  <si>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</si>
  <si>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</si>
  <si>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</si>
  <si>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</si>
  <si>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</si>
  <si>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</si>
  <si>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</si>
  <si>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</si>
  <si>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</si>
  <si>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</si>
  <si>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</si>
  <si>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</si>
  <si>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</si>
  <si>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</si>
  <si>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</si>
  <si>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</si>
  <si>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</si>
  <si>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</si>
  <si>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</si>
  <si>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</si>
  <si>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</si>
  <si>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</si>
  <si>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</si>
  <si>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</si>
  <si>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</si>
  <si>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</si>
  <si>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</si>
  <si>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</si>
  <si>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</si>
  <si>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</si>
  <si>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</si>
  <si>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</si>
  <si>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</si>
  <si>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</si>
  <si>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</si>
  <si>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</si>
  <si>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</si>
  <si>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</si>
  <si>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</si>
  <si>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</si>
  <si>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</si>
  <si>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</si>
  <si>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</si>
  <si>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</si>
  <si>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</si>
  <si>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</si>
  <si>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</si>
  <si>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</si>
  <si>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</si>
  <si>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</si>
  <si>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</si>
  <si>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</si>
  <si>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</si>
  <si>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</si>
  <si>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</si>
  <si>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</si>
  <si>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</si>
  <si>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</si>
  <si>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</si>
  <si>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</si>
  <si>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</si>
  <si>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</si>
  <si>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</si>
  <si>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</si>
  <si>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</si>
  <si>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</si>
  <si>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</si>
  <si>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</si>
  <si>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</si>
  <si>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</si>
  <si>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</si>
  <si>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</si>
  <si>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</si>
  <si>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</si>
  <si>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</si>
  <si>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</si>
  <si>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</si>
  <si>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</si>
  <si>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</si>
  <si>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</si>
  <si>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</si>
  <si>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</si>
  <si>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</si>
  <si>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</si>
  <si>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</si>
  <si>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</si>
  <si>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</si>
  <si>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</si>
  <si>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</si>
  <si>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</si>
  <si>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</si>
  <si>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</si>
  <si>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</si>
  <si>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</si>
  <si>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</si>
  <si>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</si>
  <si>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</si>
  <si>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</si>
  <si>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</si>
  <si>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</si>
  <si>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</si>
  <si>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</si>
  <si>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</si>
  <si>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</si>
  <si>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</si>
  <si>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</si>
  <si>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</si>
  <si>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</si>
  <si>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</si>
  <si>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</si>
  <si>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</si>
  <si>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</si>
  <si>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</si>
  <si>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</si>
  <si>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</si>
  <si>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</si>
  <si>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</si>
  <si>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</si>
  <si>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</si>
  <si>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</si>
  <si>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</si>
  <si>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</si>
  <si>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</si>
  <si>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</si>
  <si>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</si>
  <si>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</si>
  <si>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</si>
  <si>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</si>
  <si>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</si>
  <si>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</si>
  <si>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</si>
  <si>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</si>
  <si>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</si>
  <si>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</si>
  <si>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</si>
  <si>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</si>
  <si>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</si>
  <si>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</si>
  <si>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</si>
  <si>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</si>
  <si>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</si>
  <si>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</si>
  <si>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</si>
  <si>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</si>
  <si>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</si>
  <si>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</si>
  <si>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</si>
  <si>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</si>
  <si>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</si>
  <si>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</si>
  <si>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</si>
  <si>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</si>
  <si>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</si>
  <si>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</si>
  <si>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</si>
  <si>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</si>
  <si>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</si>
  <si>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</si>
  <si>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</si>
  <si>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</si>
  <si>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</si>
  <si>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</si>
  <si>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</si>
  <si>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</si>
  <si>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</si>
  <si>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</si>
  <si>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</si>
  <si>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</si>
  <si>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</si>
  <si>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</si>
  <si>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</si>
  <si>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</si>
  <si>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</si>
  <si>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</si>
  <si>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</si>
  <si>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</si>
  <si>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</si>
  <si>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</si>
  <si>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</si>
  <si>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</si>
  <si>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</si>
  <si>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</si>
  <si>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</si>
  <si>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</si>
  <si>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</si>
  <si>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</si>
  <si>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</si>
  <si>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</si>
  <si>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</si>
  <si>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</si>
  <si>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</si>
  <si>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</si>
  <si>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</si>
  <si>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</si>
  <si>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</si>
  <si>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</si>
  <si>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</si>
  <si>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</si>
  <si>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</si>
  <si>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</si>
  <si>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</si>
  <si>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</si>
  <si>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</si>
  <si>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</si>
  <si>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</si>
  <si>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</si>
  <si>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</si>
  <si>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</si>
  <si>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</si>
  <si>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</si>
  <si>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</si>
  <si>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</si>
  <si>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</si>
  <si>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</si>
  <si>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</si>
  <si>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</si>
  <si>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</si>
  <si>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</si>
  <si>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</si>
  <si>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</si>
  <si>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</si>
  <si>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</si>
  <si>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</si>
  <si>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</si>
  <si>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</si>
  <si>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</si>
  <si>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</si>
  <si>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</si>
  <si>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</si>
  <si>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</si>
  <si>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</si>
  <si>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</si>
  <si>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</si>
  <si>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</si>
  <si>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</si>
  <si>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</si>
  <si>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</si>
  <si>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</si>
  <si>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</si>
  <si>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</si>
  <si>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</si>
  <si>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</si>
  <si>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</si>
  <si>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</si>
  <si>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</si>
  <si>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</si>
  <si>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</si>
  <si>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</si>
  <si>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</si>
  <si>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</si>
  <si>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</si>
  <si>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</si>
  <si>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</si>
  <si>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</si>
  <si>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</si>
  <si>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</si>
  <si>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</si>
  <si>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</si>
  <si>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</si>
  <si>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</si>
  <si>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</si>
  <si>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</si>
  <si>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</si>
  <si>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</si>
  <si>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</si>
  <si>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</si>
  <si>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</si>
  <si>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</si>
  <si>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</si>
  <si>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</si>
  <si>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</si>
  <si>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</si>
  <si>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</si>
  <si>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</si>
  <si>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</si>
  <si>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</si>
  <si>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</si>
  <si>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</si>
  <si>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</si>
  <si>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</si>
  <si>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</si>
  <si>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</si>
  <si>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</si>
  <si>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</si>
  <si>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</si>
  <si>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</si>
  <si>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</si>
  <si>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</si>
  <si>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</si>
  <si>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</si>
  <si>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</si>
  <si>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</si>
  <si>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</si>
  <si>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</si>
  <si>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</si>
  <si>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</si>
  <si>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</si>
  <si>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</si>
  <si>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</si>
  <si>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</si>
  <si>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</si>
  <si>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</si>
  <si>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</si>
  <si>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</si>
  <si>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</si>
  <si>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</si>
  <si>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</si>
  <si>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</si>
  <si>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</si>
  <si>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</si>
  <si>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</si>
  <si>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</si>
  <si>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</si>
  <si>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</si>
  <si>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</si>
  <si>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</si>
  <si>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</si>
  <si>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</si>
  <si>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</si>
  <si>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</si>
  <si>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</si>
  <si>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</si>
  <si>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</si>
  <si>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</si>
  <si>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</si>
  <si>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</si>
  <si>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</si>
  <si>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</si>
  <si>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</si>
  <si>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</si>
  <si>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</si>
  <si>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</si>
  <si>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</si>
  <si>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</si>
  <si>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</si>
  <si>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</si>
  <si>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</si>
  <si>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</si>
  <si>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</si>
  <si>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</si>
  <si>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</si>
  <si>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</si>
  <si>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</si>
  <si>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</si>
  <si>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</si>
  <si>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</si>
  <si>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</si>
  <si>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</si>
  <si>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</si>
  <si>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</si>
  <si>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</si>
  <si>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</si>
  <si>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</si>
  <si>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</si>
  <si>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</si>
  <si>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</si>
  <si>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</si>
  <si>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</si>
  <si>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</si>
  <si>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</si>
  <si>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</si>
  <si>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</si>
  <si>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</si>
  <si>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</si>
  <si>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</si>
  <si>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</si>
  <si>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</si>
  <si>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</si>
  <si>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</si>
  <si>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</si>
  <si>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</si>
  <si>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</si>
  <si>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</si>
  <si>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</si>
  <si>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</si>
  <si>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</si>
  <si>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</si>
  <si>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</si>
  <si>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</si>
  <si>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</si>
  <si>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</si>
  <si>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</si>
  <si>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</si>
  <si>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</si>
  <si>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</si>
  <si>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</si>
  <si>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</si>
  <si>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</si>
  <si>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</si>
  <si>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</si>
  <si>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</si>
  <si>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</si>
  <si>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</si>
  <si>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</si>
  <si>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</si>
  <si>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</si>
  <si>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</si>
  <si>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</si>
  <si>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</si>
  <si>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</si>
  <si>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</si>
  <si>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</si>
  <si>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</si>
  <si>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</si>
  <si>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</si>
  <si>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</si>
  <si>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</si>
  <si>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</si>
  <si>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</si>
  <si>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</si>
  <si>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</si>
  <si>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</si>
  <si>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</si>
  <si>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</si>
  <si>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</si>
  <si>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</si>
  <si>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</si>
  <si>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</si>
  <si>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</si>
  <si>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</si>
  <si>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</si>
  <si>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</si>
  <si>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</si>
  <si>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</si>
  <si>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</si>
  <si>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</si>
  <si>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</si>
  <si>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</si>
  <si>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</si>
  <si>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</si>
  <si>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</si>
  <si>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</si>
  <si>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</si>
  <si>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</si>
  <si>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</si>
  <si>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</si>
  <si>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</si>
  <si>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</si>
  <si>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</si>
  <si>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</si>
  <si>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</si>
  <si>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</si>
  <si>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</si>
  <si>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</si>
  <si>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</si>
  <si>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</si>
  <si>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</si>
  <si>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</si>
  <si>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</si>
  <si>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</si>
  <si>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</si>
  <si>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</si>
  <si>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</si>
  <si>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</si>
  <si>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</si>
  <si>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</si>
  <si>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</si>
  <si>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</si>
  <si>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</si>
  <si>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</si>
  <si>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</si>
  <si>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</si>
  <si>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</si>
  <si>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</si>
  <si>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</si>
  <si>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</si>
  <si>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</si>
  <si>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</si>
  <si>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</si>
  <si>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</si>
  <si>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</si>
  <si>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</si>
  <si>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</si>
  <si>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</si>
  <si>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</si>
  <si>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</si>
  <si>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</si>
  <si>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</si>
  <si>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</si>
  <si>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</si>
  <si>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</si>
  <si>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</si>
  <si>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</si>
  <si>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</si>
  <si>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</si>
  <si>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</si>
  <si>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</si>
  <si>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</si>
  <si>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</si>
  <si>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</si>
  <si>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</si>
  <si>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</si>
  <si>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</si>
  <si>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</si>
  <si>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</si>
  <si>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</si>
  <si>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</si>
  <si>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</si>
  <si>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</si>
  <si>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</si>
  <si>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</si>
  <si>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</si>
  <si>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</si>
  <si>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</si>
  <si>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</si>
  <si>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</si>
  <si>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</si>
  <si>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</si>
  <si>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</si>
  <si>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</si>
  <si>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</si>
  <si>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</si>
  <si>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</si>
  <si>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</si>
  <si>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</si>
  <si>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</si>
  <si>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</si>
  <si>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</si>
  <si>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</si>
  <si>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</si>
  <si>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</si>
  <si>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</si>
  <si>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</si>
  <si>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</si>
  <si>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</si>
  <si>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</si>
  <si>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</si>
  <si>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</si>
  <si>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</si>
  <si>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</si>
  <si>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</si>
  <si>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</si>
  <si>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</si>
  <si>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</si>
  <si>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</si>
  <si>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</si>
  <si>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</si>
  <si>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</si>
  <si>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</si>
  <si>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</si>
  <si>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</si>
  <si>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</si>
  <si>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</si>
  <si>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</si>
  <si>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</si>
  <si>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</si>
  <si>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</si>
  <si>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</si>
  <si>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</si>
  <si>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</si>
  <si>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</si>
  <si>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</si>
  <si>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</si>
  <si>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</si>
  <si>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</si>
  <si>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</si>
  <si>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</si>
  <si>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</si>
  <si>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</si>
  <si>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</si>
  <si>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</si>
  <si>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</si>
  <si>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</si>
  <si>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</si>
  <si>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</si>
  <si>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</si>
  <si>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</si>
  <si>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</si>
  <si>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</si>
  <si>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</si>
  <si>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</si>
  <si>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</si>
  <si>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</si>
  <si>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</si>
  <si>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</si>
  <si>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</si>
  <si>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</si>
  <si>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</si>
  <si>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</si>
  <si>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</si>
  <si>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</si>
  <si>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</si>
  <si>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</si>
  <si>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</si>
  <si>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</si>
  <si>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</si>
  <si>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</si>
  <si>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</si>
  <si>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</si>
  <si>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</si>
  <si>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</si>
  <si>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</si>
  <si>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</si>
  <si>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</si>
  <si>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</si>
  <si>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</si>
  <si>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</si>
  <si>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</si>
  <si>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</si>
  <si>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</si>
  <si>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</si>
  <si>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</si>
  <si>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</si>
  <si>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</si>
  <si>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</si>
  <si>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</si>
  <si>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</si>
  <si>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</si>
  <si>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</si>
  <si>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</si>
  <si>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</si>
  <si>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</si>
  <si>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</si>
  <si>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</si>
  <si>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</si>
  <si>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</si>
  <si>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</si>
  <si>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</si>
  <si>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</si>
  <si>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</si>
  <si>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</si>
  <si>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</si>
  <si>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</si>
  <si>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</si>
  <si>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</si>
  <si>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</si>
  <si>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</si>
  <si>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</si>
  <si>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</si>
  <si>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</si>
  <si>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</si>
  <si>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</si>
  <si>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</si>
  <si>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</si>
  <si>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</si>
  <si>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</si>
  <si>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</si>
  <si>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</si>
  <si>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</si>
  <si>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</si>
  <si>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</si>
  <si>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</si>
  <si>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</si>
  <si>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</si>
  <si>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</si>
  <si>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</si>
  <si>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</si>
  <si>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</si>
  <si>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</si>
  <si>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</si>
  <si>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</si>
  <si>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</si>
  <si>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</si>
  <si>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</si>
  <si>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</si>
  <si>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</si>
  <si>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</si>
  <si>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</si>
  <si>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</si>
  <si>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</si>
  <si>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</si>
  <si>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</si>
  <si>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</si>
  <si>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</si>
  <si>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</si>
  <si>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</si>
  <si>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</si>
  <si>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</si>
  <si>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</si>
  <si>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</si>
  <si>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</si>
  <si>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</si>
  <si>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</si>
  <si>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</si>
  <si>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</si>
  <si>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</si>
  <si>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</si>
  <si>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</si>
  <si>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</si>
  <si>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</si>
  <si>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</si>
  <si>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</si>
  <si>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</si>
  <si>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</si>
  <si>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</si>
  <si>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</si>
  <si>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</si>
  <si>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</si>
  <si>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</si>
  <si>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</si>
  <si>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</si>
  <si>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</si>
  <si>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</si>
  <si>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</si>
  <si>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</si>
  <si>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</si>
  <si>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</si>
  <si>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</si>
  <si>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</si>
  <si>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</si>
  <si>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</si>
  <si>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</si>
  <si>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</si>
  <si>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</si>
  <si>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</si>
  <si>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</si>
  <si>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</si>
  <si>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</si>
  <si>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</si>
  <si>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</si>
  <si>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</si>
  <si>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</si>
  <si>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</si>
  <si>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</si>
  <si>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</si>
  <si>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</si>
  <si>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</si>
  <si>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</si>
  <si>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</si>
  <si>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</si>
  <si>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</si>
  <si>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</si>
  <si>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</si>
  <si>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</si>
  <si>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</si>
  <si>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</si>
  <si>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</si>
  <si>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</si>
  <si>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</si>
  <si>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</si>
  <si>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</si>
  <si>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</si>
  <si>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</si>
  <si>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</si>
  <si>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</si>
  <si>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</si>
  <si>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</si>
  <si>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</si>
  <si>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</si>
  <si>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</si>
  <si>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</si>
  <si>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</si>
  <si>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</si>
  <si>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</si>
  <si>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</si>
  <si>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</si>
  <si>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</si>
  <si>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</si>
  <si>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</si>
  <si>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</si>
  <si>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</si>
  <si>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</si>
  <si>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</si>
  <si>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</si>
  <si>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</si>
  <si>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</si>
  <si>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</si>
  <si>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</si>
  <si>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</si>
  <si>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</si>
  <si>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</si>
  <si>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</si>
  <si>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</si>
  <si>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</si>
  <si>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</si>
  <si>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</si>
  <si>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</si>
  <si>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</si>
  <si>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</si>
  <si>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</si>
  <si>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</si>
  <si>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</si>
  <si>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</si>
  <si>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</si>
  <si>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</si>
  <si>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</si>
  <si>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</si>
  <si>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</si>
  <si>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</si>
  <si>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</si>
  <si>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</si>
  <si>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</si>
  <si>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</si>
  <si>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</si>
  <si>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</si>
  <si>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</si>
  <si>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</si>
  <si>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</si>
  <si>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</si>
  <si>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</si>
  <si>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</si>
  <si>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</si>
  <si>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</si>
  <si>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</si>
  <si>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</si>
  <si>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</si>
  <si>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</si>
  <si>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</si>
  <si>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</si>
  <si>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</si>
  <si>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</si>
  <si>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</si>
  <si>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</si>
  <si>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</si>
  <si>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</si>
  <si>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</si>
  <si>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</si>
  <si>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</si>
  <si>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</si>
  <si>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</si>
  <si>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</si>
  <si>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</si>
  <si>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</si>
  <si>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</si>
  <si>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</si>
  <si>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</si>
  <si>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</si>
  <si>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</si>
  <si>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</si>
  <si>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</si>
  <si>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</si>
  <si>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</si>
  <si>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</si>
  <si>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</si>
  <si>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</si>
  <si>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</si>
  <si>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</si>
  <si>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</si>
  <si>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</si>
  <si>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</si>
  <si>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</si>
  <si>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</si>
  <si>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</si>
  <si>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</si>
  <si>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</si>
  <si>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</si>
  <si>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</si>
  <si>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</si>
  <si>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</si>
  <si>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</si>
  <si>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</si>
  <si>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</si>
  <si>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</si>
  <si>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</si>
  <si>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</si>
  <si>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</si>
  <si>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</si>
  <si>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</si>
  <si>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</si>
  <si>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</si>
  <si>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</si>
  <si>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</si>
  <si>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</si>
  <si>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</si>
  <si>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</si>
  <si>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</si>
  <si>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</si>
  <si>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</si>
  <si>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</si>
  <si>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</si>
  <si>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</si>
  <si>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</si>
  <si>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</si>
  <si>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</si>
  <si>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</si>
  <si>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</si>
  <si>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</si>
  <si>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</si>
  <si>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</si>
  <si>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</si>
  <si>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</si>
  <si>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</si>
  <si>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</si>
  <si>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</si>
  <si>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</si>
  <si>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</si>
  <si>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</si>
  <si>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</si>
  <si>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</si>
  <si>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</si>
  <si>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</si>
  <si>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</si>
  <si>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</si>
  <si>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</si>
  <si>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</si>
  <si>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</si>
  <si>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</si>
  <si>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</si>
  <si>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</si>
  <si>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</si>
  <si>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</si>
  <si>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</si>
  <si>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</si>
  <si>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</si>
  <si>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</si>
  <si>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</si>
  <si>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</si>
  <si>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</si>
  <si>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</si>
  <si>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</si>
  <si>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</si>
  <si>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</si>
  <si>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</si>
  <si>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</si>
  <si>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</si>
  <si>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</si>
  <si>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</si>
  <si>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</si>
  <si>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</si>
  <si>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</si>
  <si>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</si>
  <si>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</si>
  <si>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</si>
  <si>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</si>
  <si>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</si>
  <si>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</si>
  <si>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</si>
  <si>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</si>
  <si>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</si>
  <si>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</si>
  <si>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</si>
  <si>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</si>
  <si>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</si>
  <si>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</si>
  <si>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</si>
  <si>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</si>
  <si>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</si>
  <si>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</si>
  <si>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</si>
  <si>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</si>
  <si>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</si>
  <si>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</si>
  <si>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</si>
  <si>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</si>
  <si>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</si>
  <si>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</si>
  <si>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</si>
  <si>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</si>
  <si>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</si>
  <si>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</si>
  <si>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</si>
  <si>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</si>
  <si>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</si>
  <si>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</si>
  <si>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</si>
  <si>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</si>
  <si>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</si>
  <si>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</si>
  <si>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</si>
  <si>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</si>
  <si>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</si>
  <si>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</si>
  <si>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</si>
  <si>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</si>
  <si>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</si>
  <si>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</si>
  <si>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</si>
  <si>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</si>
  <si>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</si>
  <si>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</si>
  <si>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</si>
  <si>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</si>
  <si>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</si>
  <si>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</si>
  <si>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</si>
  <si>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</si>
  <si>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</si>
  <si>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</si>
  <si>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</si>
  <si>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</si>
  <si>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</si>
  <si>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</si>
  <si>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</si>
  <si>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</si>
  <si>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</si>
  <si>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</si>
  <si>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</si>
  <si>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</si>
  <si>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</si>
  <si>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</si>
  <si>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</si>
  <si>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</si>
  <si>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</si>
  <si>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</si>
  <si>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</si>
  <si>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</si>
  <si>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</si>
  <si>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</si>
  <si>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</si>
  <si>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</si>
  <si>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</si>
  <si>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</si>
  <si>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</si>
  <si>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</si>
  <si>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</si>
  <si>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</si>
  <si>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</si>
  <si>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</si>
  <si>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</si>
  <si>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</si>
  <si>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</si>
  <si>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</si>
  <si>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</si>
  <si>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</si>
  <si>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</si>
  <si>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</si>
  <si>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</si>
  <si>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</si>
  <si>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</si>
  <si>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</si>
  <si>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</si>
  <si>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</si>
  <si>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</si>
  <si>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</si>
  <si>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</si>
  <si>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</si>
  <si>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</si>
  <si>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</si>
  <si>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</si>
  <si>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</si>
  <si>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</si>
  <si>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</si>
  <si>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</si>
  <si>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</si>
  <si>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</si>
  <si>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</si>
  <si>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</si>
  <si>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</si>
  <si>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</si>
  <si>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</si>
  <si>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</si>
  <si>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</si>
  <si>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</si>
  <si>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</si>
  <si>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</si>
  <si>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</si>
  <si>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</si>
  <si>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</si>
  <si>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</si>
  <si>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</si>
  <si>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</si>
  <si>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</si>
  <si>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</si>
  <si>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</si>
  <si>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</si>
  <si>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</si>
  <si>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</si>
  <si>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</si>
  <si>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</si>
  <si>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</si>
  <si>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</si>
  <si>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</si>
  <si>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</si>
  <si>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</si>
  <si>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</si>
  <si>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</si>
  <si>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</si>
  <si>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</si>
  <si>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</si>
  <si>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</si>
  <si>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</si>
  <si>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</si>
  <si>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</si>
  <si>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</si>
  <si>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</si>
  <si>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</si>
  <si>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</si>
  <si>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</si>
  <si>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</si>
  <si>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</si>
  <si>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</si>
  <si>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</si>
  <si>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</si>
  <si>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</si>
  <si>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</si>
  <si>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</si>
  <si>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</si>
  <si>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</si>
  <si>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</si>
  <si>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</si>
  <si>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</si>
  <si>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</si>
  <si>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</si>
  <si>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</si>
  <si>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</si>
  <si>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</si>
  <si>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</si>
  <si>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</si>
  <si>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</si>
  <si>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</si>
  <si>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</si>
  <si>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</si>
  <si>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</si>
  <si>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</si>
  <si>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</si>
  <si>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</si>
  <si>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</si>
  <si>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</si>
  <si>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</si>
  <si>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</si>
  <si>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</si>
  <si>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</si>
  <si>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</si>
  <si>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</si>
  <si>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</si>
  <si>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</si>
  <si>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</si>
  <si>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</si>
  <si>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</si>
  <si>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</si>
  <si>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</si>
  <si>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</si>
  <si>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</si>
  <si>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</si>
  <si>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</si>
  <si>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</si>
  <si>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</si>
  <si>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</si>
  <si>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</si>
  <si>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</si>
  <si>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</si>
  <si>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</si>
  <si>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</si>
  <si>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</si>
  <si>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</si>
  <si>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</si>
  <si>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</si>
  <si>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</si>
  <si>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</si>
  <si>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</si>
  <si>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</si>
  <si>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</si>
  <si>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</si>
  <si>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</si>
  <si>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</si>
  <si>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</si>
  <si>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</si>
  <si>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</si>
  <si>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</si>
  <si>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</si>
  <si>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</si>
  <si>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</si>
  <si>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</si>
  <si>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</si>
  <si>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</si>
  <si>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</si>
  <si>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</si>
  <si>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</si>
  <si>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</si>
  <si>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</si>
  <si>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</si>
  <si>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</si>
  <si>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</si>
  <si>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</si>
  <si>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</si>
  <si>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</si>
  <si>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</si>
  <si>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</si>
  <si>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</si>
  <si>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</si>
  <si>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</si>
  <si>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</si>
  <si>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</si>
  <si>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</si>
  <si>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</si>
  <si>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</si>
  <si>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</si>
  <si>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</si>
  <si>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</si>
  <si>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</si>
  <si>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</si>
  <si>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</si>
  <si>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</si>
  <si>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</si>
  <si>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</si>
  <si>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</si>
  <si>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</si>
  <si>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</si>
  <si>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</si>
  <si>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</si>
  <si>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</si>
  <si>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</si>
  <si>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</si>
  <si>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</si>
  <si>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</si>
  <si>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</si>
  <si>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</si>
  <si>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</si>
  <si>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</si>
  <si>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</si>
  <si>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</si>
  <si>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</si>
  <si>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</si>
  <si>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</si>
  <si>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</si>
  <si>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</si>
  <si>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</si>
  <si>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</si>
  <si>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</si>
  <si>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</si>
  <si>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</si>
  <si>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</si>
  <si>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</si>
  <si>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</si>
  <si>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</si>
  <si>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</si>
  <si>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</si>
  <si>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</si>
  <si>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</si>
  <si>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</si>
  <si>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</si>
  <si>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</si>
  <si>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</si>
  <si>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</si>
  <si>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</si>
  <si>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</si>
  <si>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</si>
  <si>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</si>
  <si>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</si>
  <si>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</si>
  <si>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</si>
  <si>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</si>
  <si>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</si>
  <si>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</si>
  <si>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</si>
  <si>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</si>
  <si>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</si>
  <si>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</si>
  <si>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</si>
  <si>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</si>
  <si>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</si>
  <si>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</si>
  <si>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</si>
  <si>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</si>
  <si>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</si>
  <si>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</si>
  <si>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</si>
  <si>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</si>
  <si>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</si>
  <si>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</si>
  <si>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</si>
  <si>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</si>
  <si>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</si>
  <si>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</si>
  <si>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</si>
  <si>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</si>
  <si>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</si>
  <si>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</si>
  <si>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</si>
  <si>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</si>
  <si>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</si>
  <si>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</si>
  <si>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</si>
  <si>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</si>
  <si>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</si>
  <si>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</si>
  <si>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</si>
  <si>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</si>
  <si>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</si>
  <si>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</si>
  <si>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</si>
  <si>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</si>
  <si>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</si>
  <si>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</si>
  <si>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</si>
  <si>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</si>
  <si>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</si>
  <si>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</si>
  <si>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</si>
  <si>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</si>
  <si>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</si>
  <si>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</si>
  <si>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</si>
  <si>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</si>
  <si>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</si>
  <si>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</si>
  <si>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</si>
  <si>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</si>
  <si>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</si>
  <si>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</si>
  <si>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</si>
  <si>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</si>
  <si>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</si>
  <si>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</si>
  <si>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</si>
  <si>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</si>
  <si>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</si>
  <si>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</si>
  <si>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</si>
  <si>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</si>
  <si>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</si>
  <si>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</si>
  <si>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</si>
  <si>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</si>
  <si>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</si>
  <si>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</si>
  <si>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</si>
  <si>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</si>
  <si>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</si>
  <si>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</si>
  <si>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</si>
  <si>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</si>
  <si>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</si>
  <si>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</si>
  <si>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</si>
  <si>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</si>
  <si>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</si>
  <si>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</si>
  <si>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</si>
  <si>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</si>
  <si>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</si>
  <si>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</si>
  <si>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</si>
  <si>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</si>
  <si>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</si>
  <si>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</si>
  <si>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</si>
  <si>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</si>
  <si>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</si>
  <si>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</si>
  <si>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</si>
  <si>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</si>
  <si>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</si>
  <si>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</si>
  <si>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</si>
  <si>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</si>
  <si>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</si>
  <si>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</si>
  <si>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</si>
  <si>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</si>
  <si>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</si>
  <si>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</si>
  <si>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</si>
  <si>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</si>
  <si>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</si>
  <si>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</si>
  <si>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</si>
  <si>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</si>
  <si>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</si>
  <si>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</si>
  <si>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</si>
  <si>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</si>
  <si>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</si>
  <si>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</si>
  <si>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</si>
  <si>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</si>
  <si>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</si>
  <si>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</si>
  <si>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</si>
  <si>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</si>
  <si>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</si>
  <si>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</si>
  <si>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</si>
  <si>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</si>
  <si>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</si>
  <si>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</si>
  <si>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</si>
  <si>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</si>
  <si>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</si>
  <si>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</si>
  <si>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</si>
  <si>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</si>
  <si>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</si>
  <si>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</si>
  <si>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</si>
  <si>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</si>
  <si>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</si>
  <si>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</si>
  <si>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</si>
  <si>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</si>
  <si>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</si>
  <si>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</si>
  <si>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</si>
  <si>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</si>
  <si>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</si>
  <si>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</si>
  <si>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</si>
  <si>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</si>
  <si>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</si>
  <si>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</si>
  <si>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</si>
  <si>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</si>
  <si>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</si>
  <si>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</si>
  <si>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</si>
  <si>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</si>
  <si>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</si>
  <si>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</si>
  <si>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</si>
  <si>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</si>
  <si>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</si>
  <si>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</si>
  <si>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</si>
  <si>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</si>
  <si>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</si>
  <si>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</si>
  <si>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</si>
  <si>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</si>
  <si>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</si>
  <si>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</si>
  <si>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</si>
  <si>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</si>
  <si>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</si>
  <si>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</si>
  <si>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</si>
  <si>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</si>
  <si>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</si>
  <si>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</si>
  <si>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</si>
  <si>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</si>
  <si>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</si>
  <si>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</si>
  <si>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</si>
  <si>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</si>
  <si>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</si>
  <si>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</si>
  <si>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</si>
  <si>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</si>
  <si>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</si>
  <si>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</si>
  <si>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</si>
  <si>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</si>
  <si>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</si>
  <si>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</si>
  <si>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</si>
  <si>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</si>
  <si>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</si>
  <si>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</si>
  <si>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</si>
  <si>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</si>
  <si>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</si>
  <si>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</si>
  <si>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</si>
  <si>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</si>
  <si>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</si>
  <si>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</si>
  <si>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</si>
  <si>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</si>
  <si>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</si>
  <si>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</si>
  <si>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</si>
  <si>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</si>
  <si>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</si>
  <si>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</si>
  <si>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</si>
  <si>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</si>
  <si>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</si>
  <si>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</si>
  <si>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</si>
  <si>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</si>
  <si>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</si>
  <si>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</si>
  <si>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</si>
  <si>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</si>
  <si>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</si>
  <si>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</si>
  <si>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</si>
  <si>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</si>
  <si>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</si>
  <si>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</si>
  <si>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</si>
  <si>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</si>
  <si>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</si>
  <si>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</si>
  <si>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</si>
  <si>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</si>
  <si>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</si>
  <si>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</si>
  <si>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</si>
  <si>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</si>
  <si>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</si>
  <si>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</si>
  <si>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</si>
  <si>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</si>
  <si>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</si>
  <si>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</si>
  <si>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</si>
  <si>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</si>
  <si>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</si>
  <si>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</si>
  <si>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</si>
  <si>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</si>
  <si>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</si>
  <si>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</si>
  <si>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</si>
  <si>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</si>
  <si>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</si>
  <si>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</si>
  <si>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</si>
  <si>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</si>
  <si>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</si>
  <si>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</si>
  <si>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</si>
  <si>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</si>
  <si>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</si>
  <si>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</si>
  <si>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</si>
  <si>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</si>
  <si>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</si>
  <si>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</si>
  <si>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</si>
  <si>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</si>
  <si>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</si>
  <si>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</si>
  <si>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</si>
  <si>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</si>
  <si>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</si>
  <si>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</si>
  <si>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</si>
  <si>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</si>
  <si>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</si>
  <si>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</si>
  <si>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</si>
  <si>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</si>
  <si>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</si>
  <si>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</si>
  <si>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</si>
  <si>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</si>
  <si>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</si>
  <si>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</si>
  <si>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</si>
  <si>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</si>
  <si>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</si>
  <si>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</si>
  <si>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</si>
  <si>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</si>
  <si>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</si>
  <si>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</si>
  <si>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</si>
  <si>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</si>
  <si>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</si>
  <si>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</si>
  <si>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</si>
  <si>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</si>
  <si>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</si>
  <si>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</si>
  <si>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</si>
  <si>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</si>
  <si>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</si>
  <si>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</si>
  <si>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</si>
  <si>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</si>
  <si>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</si>
  <si>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</si>
  <si>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</si>
  <si>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</si>
  <si>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</si>
  <si>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</si>
  <si>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</si>
  <si>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</si>
  <si>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</si>
  <si>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</si>
  <si>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</si>
  <si>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</si>
  <si>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</si>
  <si>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</si>
  <si>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</si>
  <si>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</si>
  <si>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</si>
  <si>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</si>
  <si>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</si>
  <si>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</si>
  <si>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</si>
  <si>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</si>
  <si>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</si>
  <si>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</si>
  <si>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</si>
  <si>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</si>
  <si>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</si>
  <si>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</si>
  <si>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</si>
  <si>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</si>
  <si>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</si>
  <si>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</si>
  <si>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</si>
  <si>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</si>
  <si>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</si>
  <si>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</si>
  <si>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</si>
  <si>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</si>
  <si>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</si>
  <si>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</si>
  <si>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</si>
  <si>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</si>
  <si>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</si>
  <si>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</si>
  <si>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</si>
  <si>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</si>
  <si>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</si>
  <si>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</si>
  <si>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</si>
  <si>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</si>
  <si>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</si>
  <si>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</si>
  <si>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</si>
  <si>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</si>
  <si>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</si>
  <si>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</si>
  <si>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</si>
  <si>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</si>
  <si>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</si>
  <si>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</si>
  <si>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</si>
  <si>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</si>
  <si>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</si>
  <si>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</si>
  <si>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</si>
  <si>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</si>
  <si>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</si>
  <si>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</si>
  <si>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</si>
  <si>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</si>
  <si>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</si>
  <si>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</si>
  <si>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</si>
  <si>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</si>
  <si>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</si>
  <si>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</si>
  <si>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</si>
  <si>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</si>
  <si>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</si>
  <si>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</si>
  <si>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</si>
  <si>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</si>
  <si>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</si>
  <si>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</si>
  <si>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</si>
  <si>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</si>
  <si>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</si>
  <si>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</si>
  <si>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</si>
  <si>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</si>
  <si>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</si>
  <si>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</si>
  <si>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</si>
  <si>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</si>
  <si>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</si>
  <si>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</si>
  <si>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</si>
  <si>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</si>
  <si>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</si>
  <si>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</si>
  <si>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</si>
  <si>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</si>
  <si>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</si>
  <si>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</si>
  <si>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</si>
  <si>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</si>
  <si>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</si>
  <si>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</si>
  <si>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</si>
  <si>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</si>
  <si>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</si>
  <si>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</si>
  <si>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</si>
  <si>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</si>
  <si>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</si>
  <si>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</si>
  <si>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</si>
  <si>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</si>
  <si>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</si>
  <si>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</si>
  <si>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</si>
  <si>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</si>
  <si>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</si>
  <si>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</si>
  <si>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</si>
  <si>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</si>
  <si>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</si>
  <si>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</si>
  <si>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</si>
  <si>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</si>
  <si>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</si>
  <si>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</si>
  <si>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</si>
  <si>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</si>
  <si>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</si>
  <si>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</si>
  <si>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</si>
  <si>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</si>
  <si>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</si>
  <si>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</si>
  <si>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</si>
  <si>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</si>
  <si>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</si>
  <si>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</si>
  <si>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</si>
  <si>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</si>
  <si>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</si>
  <si>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</si>
  <si>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</si>
  <si>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</si>
  <si>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</si>
  <si>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</si>
  <si>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</si>
  <si>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</si>
  <si>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</si>
  <si>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</si>
  <si>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</si>
  <si>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</si>
  <si>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</si>
  <si>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</si>
  <si>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</si>
  <si>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</si>
  <si>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</si>
  <si>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</si>
  <si>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</si>
  <si>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</si>
  <si>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</si>
  <si>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</si>
  <si>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</si>
  <si>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</si>
  <si>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</si>
  <si>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</si>
  <si>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</si>
  <si>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</si>
  <si>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</si>
  <si>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</si>
  <si>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</si>
  <si>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</si>
  <si>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</si>
  <si>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</si>
  <si>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</si>
  <si>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</si>
  <si>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</si>
  <si>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</si>
  <si>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</si>
  <si>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</si>
  <si>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</si>
  <si>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</si>
  <si>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</si>
  <si>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</si>
  <si>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</si>
  <si>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</si>
  <si>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</si>
  <si>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</si>
  <si>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</si>
  <si>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</si>
  <si>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</si>
  <si>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</si>
  <si>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</si>
  <si>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</si>
  <si>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</si>
  <si>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</si>
  <si>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</si>
  <si>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</si>
  <si>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</si>
  <si>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</si>
  <si>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</si>
  <si>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</si>
  <si>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</si>
  <si>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</si>
  <si>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</si>
  <si>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</si>
  <si>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</si>
  <si>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</si>
  <si>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</si>
  <si>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</si>
  <si>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</si>
  <si>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</si>
  <si>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</si>
  <si>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</si>
  <si>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</si>
  <si>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</si>
  <si>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</si>
  <si>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</si>
  <si>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</si>
  <si>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</si>
  <si>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</si>
  <si>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</si>
  <si>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</si>
  <si>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</si>
  <si>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</si>
  <si>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</si>
  <si>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</si>
  <si>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</si>
  <si>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</si>
  <si>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</si>
  <si>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</si>
  <si>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</si>
  <si>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</si>
  <si>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</si>
  <si>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</si>
  <si>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</si>
  <si>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</si>
  <si>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</si>
  <si>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</si>
  <si>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</si>
  <si>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</si>
  <si>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</si>
  <si>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</si>
  <si>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</si>
  <si>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</si>
  <si>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</si>
  <si>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</si>
  <si>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</si>
  <si>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</si>
  <si>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</si>
  <si>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</si>
  <si>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</si>
  <si>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</si>
  <si>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</si>
  <si>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</si>
  <si>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</si>
  <si>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</si>
  <si>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</si>
  <si>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</si>
  <si>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</si>
  <si>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</si>
  <si>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</si>
  <si>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</si>
  <si>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</si>
  <si>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</si>
  <si>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</si>
  <si>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</si>
  <si>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</si>
  <si>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</si>
  <si>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</si>
  <si>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</si>
  <si>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</si>
  <si>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</si>
  <si>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</si>
  <si>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</si>
  <si>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</si>
  <si>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</si>
  <si>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</si>
  <si>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</si>
  <si>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</si>
  <si>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</si>
  <si>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</si>
  <si>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</si>
  <si>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</si>
  <si>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</si>
  <si>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</si>
  <si>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</si>
  <si>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</si>
  <si>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</si>
  <si>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</si>
  <si>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</si>
  <si>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</si>
  <si>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</si>
  <si>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</si>
  <si>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</si>
  <si>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</si>
  <si>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</si>
  <si>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</si>
  <si>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</si>
  <si>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</si>
  <si>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</si>
  <si>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</si>
  <si>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</si>
  <si>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</si>
  <si>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</si>
  <si>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</si>
  <si>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</si>
  <si>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</si>
  <si>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</si>
  <si>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</si>
  <si>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</si>
  <si>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</si>
  <si>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</si>
  <si>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</si>
  <si>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</si>
  <si>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</si>
  <si>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</si>
  <si>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</si>
  <si>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</si>
  <si>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</si>
  <si>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</si>
  <si>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</si>
  <si>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</si>
  <si>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</si>
  <si>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</si>
  <si>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</si>
  <si>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</si>
  <si>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</si>
  <si>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</si>
  <si>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</si>
  <si>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</si>
  <si>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</si>
  <si>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</si>
  <si>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</si>
  <si>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</si>
  <si>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</si>
  <si>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</si>
  <si>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</si>
  <si>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</si>
  <si>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</si>
  <si>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</si>
  <si>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</si>
  <si>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</si>
  <si>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</si>
  <si>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</si>
  <si>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</si>
  <si>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</si>
  <si>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</si>
  <si>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</si>
  <si>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</si>
  <si>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</si>
  <si>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</si>
  <si>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</si>
  <si>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</si>
  <si>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</si>
  <si>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</si>
  <si>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</si>
  <si>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</si>
  <si>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</si>
  <si>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</si>
  <si>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</si>
  <si>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</si>
  <si>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</si>
  <si>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</si>
  <si>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</si>
  <si>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</si>
  <si>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</si>
  <si>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</si>
  <si>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</si>
  <si>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</si>
  <si>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</si>
  <si>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</si>
  <si>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</si>
  <si>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</si>
  <si>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</si>
  <si>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</si>
  <si>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</si>
  <si>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</si>
  <si>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</si>
  <si>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</si>
  <si>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</si>
  <si>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</si>
  <si>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</si>
  <si>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</si>
  <si>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</si>
  <si>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</si>
  <si>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</si>
  <si>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</si>
  <si>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</si>
  <si>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</si>
  <si>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</si>
  <si>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</si>
  <si>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</si>
  <si>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</si>
  <si>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</si>
  <si>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</si>
  <si>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</si>
  <si>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</si>
  <si>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</si>
  <si>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</si>
  <si>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</si>
  <si>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</si>
  <si>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</si>
  <si>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</si>
  <si>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</si>
  <si>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</si>
  <si>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</si>
  <si>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</si>
  <si>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</si>
  <si>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</si>
  <si>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</si>
  <si>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</si>
  <si>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</si>
  <si>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</si>
  <si>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</si>
  <si>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</si>
  <si>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</si>
  <si>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</si>
  <si>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</si>
  <si>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</si>
  <si>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</si>
  <si>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</si>
  <si>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</si>
  <si>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</si>
  <si>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</si>
  <si>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</si>
  <si>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</si>
  <si>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</si>
  <si>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</si>
  <si>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</si>
  <si>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</si>
  <si>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</si>
  <si>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</si>
  <si>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</si>
  <si>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</si>
  <si>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</si>
  <si>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</si>
  <si>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</si>
  <si>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</si>
  <si>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</si>
  <si>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</si>
  <si>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</si>
  <si>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</si>
  <si>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</si>
  <si>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</si>
  <si>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</si>
  <si>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</si>
  <si>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</si>
  <si>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</si>
  <si>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</si>
  <si>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</si>
  <si>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</si>
  <si>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</si>
  <si>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</si>
  <si>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</si>
  <si>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</si>
  <si>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</si>
  <si>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</si>
  <si>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</si>
  <si>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</si>
  <si>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</si>
  <si>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</si>
  <si>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</si>
  <si>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</si>
  <si>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</si>
  <si>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</si>
  <si>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</si>
  <si>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</si>
  <si>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</si>
  <si>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</si>
  <si>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</si>
  <si>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</si>
  <si>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</si>
  <si>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</si>
  <si>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</si>
  <si>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</si>
  <si>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</si>
  <si>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</si>
  <si>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</si>
  <si>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</si>
  <si>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</si>
  <si>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</si>
  <si>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</si>
  <si>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</si>
  <si>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</si>
  <si>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</si>
  <si>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</si>
  <si>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</si>
  <si>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</si>
  <si>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</si>
  <si>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</si>
  <si>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</si>
  <si>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</si>
  <si>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</si>
  <si>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</si>
  <si>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</si>
  <si>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</si>
  <si>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</si>
  <si>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</si>
  <si>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</si>
  <si>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</si>
  <si>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</si>
  <si>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</si>
  <si>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</si>
  <si>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</si>
  <si>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</si>
  <si>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</si>
  <si>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</si>
  <si>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</si>
  <si>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</si>
  <si>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</si>
  <si>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</si>
  <si>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</si>
  <si>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</si>
  <si>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</si>
  <si>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</si>
  <si>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</si>
  <si>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</si>
  <si>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</si>
  <si>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</si>
  <si>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</si>
  <si>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</si>
  <si>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</si>
  <si>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</si>
  <si>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</si>
  <si>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</si>
  <si>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</si>
  <si>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</si>
  <si>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</si>
  <si>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</si>
  <si>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</si>
  <si>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</si>
  <si>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</si>
  <si>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</si>
  <si>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</si>
  <si>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</si>
  <si>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</si>
  <si>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</si>
  <si>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</si>
  <si>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</si>
  <si>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</si>
  <si>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</si>
  <si>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</si>
  <si>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</si>
  <si>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</si>
  <si>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</si>
  <si>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</si>
  <si>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</si>
  <si>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</si>
  <si>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</si>
  <si>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</si>
  <si>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</si>
  <si>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</si>
  <si>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</si>
  <si>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</si>
  <si>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</si>
  <si>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</si>
  <si>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</si>
  <si>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</si>
  <si>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</si>
  <si>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</si>
  <si>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</si>
  <si>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</si>
  <si>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</si>
  <si>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</si>
  <si>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</si>
  <si>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</si>
  <si>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</si>
  <si>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</si>
  <si>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</si>
  <si>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</si>
  <si>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</si>
  <si>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</si>
  <si>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</si>
  <si>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</si>
  <si>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</si>
  <si>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</si>
  <si>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</si>
  <si>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</si>
  <si>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</si>
  <si>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</si>
  <si>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</si>
  <si>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</si>
  <si>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</si>
  <si>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</si>
  <si>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</si>
  <si>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</si>
  <si>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</si>
  <si>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</si>
  <si>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</si>
  <si>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</si>
  <si>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</si>
  <si>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</si>
  <si>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</si>
  <si>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</si>
  <si>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</si>
  <si>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</si>
  <si>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</si>
  <si>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</si>
  <si>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</si>
  <si>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</si>
  <si>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</si>
  <si>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</si>
  <si>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</si>
  <si>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</si>
  <si>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</si>
  <si>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</si>
  <si>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</si>
  <si>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</si>
  <si>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</si>
  <si>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</si>
  <si>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</si>
  <si>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</si>
  <si>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</si>
  <si>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</si>
  <si>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</si>
  <si>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</si>
  <si>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</si>
  <si>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</si>
  <si>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</si>
  <si>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</si>
  <si>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</si>
  <si>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</si>
  <si>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</si>
  <si>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</si>
  <si>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</si>
  <si>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</si>
  <si>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</si>
  <si>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</si>
  <si>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</si>
  <si>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</si>
  <si>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</si>
  <si>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</si>
  <si>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</si>
  <si>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</si>
  <si>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</si>
  <si>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</si>
  <si>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</si>
  <si>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</si>
  <si>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</si>
  <si>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</si>
  <si>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</si>
  <si>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</si>
  <si>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</si>
  <si>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</si>
  <si>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</si>
  <si>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</si>
  <si>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</si>
  <si>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</si>
  <si>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</si>
  <si>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</si>
  <si>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</si>
  <si>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</si>
  <si>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</si>
  <si>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</si>
  <si>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</si>
  <si>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</si>
  <si>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</si>
  <si>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</si>
  <si>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</si>
  <si>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</si>
  <si>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</si>
  <si>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</si>
  <si>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</si>
  <si>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</si>
  <si>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</si>
  <si>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</si>
  <si>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</si>
  <si>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</si>
  <si>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</si>
  <si>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</si>
  <si>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</si>
  <si>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</si>
  <si>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</si>
  <si>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</si>
  <si>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</si>
  <si>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</si>
  <si>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</si>
  <si>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</si>
  <si>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</si>
  <si>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</si>
  <si>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</si>
  <si>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</si>
  <si>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</si>
  <si>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</si>
  <si>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</si>
  <si>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</si>
  <si>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</si>
  <si>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</si>
  <si>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</si>
  <si>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</si>
  <si>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</si>
  <si>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</si>
  <si>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</si>
  <si>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</si>
  <si>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</si>
  <si>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</si>
  <si>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</si>
  <si>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</si>
  <si>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</si>
  <si>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</si>
  <si>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</si>
  <si>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</si>
  <si>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</si>
  <si>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</si>
  <si>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</si>
  <si>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</si>
  <si>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</si>
  <si>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</si>
  <si>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</si>
  <si>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</si>
  <si>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</si>
  <si>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</si>
  <si>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</si>
  <si>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</si>
  <si>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</si>
  <si>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</si>
  <si>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</si>
  <si>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</si>
  <si>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</si>
  <si>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</si>
  <si>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</si>
  <si>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</si>
  <si>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</si>
  <si>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</si>
  <si>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</si>
  <si>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</si>
  <si>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</si>
  <si>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</si>
  <si>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</si>
  <si>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</si>
  <si>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</si>
  <si>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</si>
  <si>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</si>
  <si>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</si>
  <si>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</si>
  <si>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</si>
  <si>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</si>
  <si>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</si>
  <si>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</si>
  <si>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</si>
  <si>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</si>
  <si>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</si>
  <si>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</si>
  <si>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</si>
  <si>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</si>
  <si>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</si>
  <si>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</si>
  <si>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</si>
  <si>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</si>
  <si>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</si>
  <si>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</si>
  <si>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</si>
  <si>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</si>
  <si>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</si>
  <si>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</si>
  <si>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</si>
  <si>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</si>
  <si>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</si>
  <si>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</si>
  <si>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</si>
  <si>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</si>
  <si>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</si>
  <si>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</si>
  <si>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</si>
  <si>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</si>
  <si>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</si>
  <si>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</si>
  <si>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</si>
  <si>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</si>
  <si>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</si>
  <si>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</si>
  <si>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</si>
  <si>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</si>
  <si>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</si>
  <si>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</si>
  <si>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</si>
  <si>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</si>
  <si>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</si>
  <si>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</si>
  <si>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</si>
  <si>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</si>
  <si>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</si>
  <si>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</si>
  <si>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</si>
  <si>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</si>
  <si>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</si>
  <si>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</si>
  <si>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</si>
  <si>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</si>
  <si>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</si>
  <si>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</si>
  <si>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</si>
  <si>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</si>
  <si>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</si>
  <si>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</si>
  <si>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</si>
  <si>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</si>
  <si>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</si>
  <si>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</si>
  <si>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</si>
  <si>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</si>
  <si>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</si>
  <si>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</si>
  <si>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</si>
  <si>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</si>
  <si>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</si>
  <si>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</si>
  <si>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</si>
  <si>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</si>
  <si>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</si>
  <si>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</si>
  <si>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</si>
  <si>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</si>
  <si>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</si>
  <si>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</si>
  <si>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</si>
  <si>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</si>
  <si>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</si>
  <si>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</si>
  <si>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</si>
  <si>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</si>
  <si>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</si>
  <si>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</si>
  <si>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</si>
  <si>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</si>
  <si>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</si>
  <si>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</si>
  <si>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</si>
  <si>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</si>
  <si>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</si>
  <si>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</si>
  <si>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</si>
  <si>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</si>
  <si>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</si>
  <si>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</si>
  <si>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</si>
  <si>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</si>
  <si>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</si>
  <si>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</si>
  <si>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</si>
  <si>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</si>
  <si>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</si>
  <si>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</si>
  <si>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</si>
  <si>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</si>
  <si>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</si>
  <si>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</si>
  <si>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</si>
  <si>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</si>
  <si>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</si>
  <si>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</si>
  <si>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</si>
  <si>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</si>
  <si>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</si>
  <si>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</si>
  <si>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</si>
  <si>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</si>
  <si>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</si>
  <si>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</si>
  <si>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</si>
  <si>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</si>
  <si>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</si>
  <si>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</si>
  <si>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</si>
  <si>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</si>
  <si>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</si>
  <si>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</si>
  <si>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</si>
  <si>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</si>
  <si>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</si>
  <si>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</si>
  <si>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</si>
  <si>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</si>
  <si>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</si>
  <si>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</si>
  <si>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</si>
  <si>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</si>
  <si>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</si>
  <si>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</si>
  <si>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</si>
  <si>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</si>
  <si>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</si>
  <si>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</si>
  <si>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</si>
  <si>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</si>
  <si>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</si>
  <si>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</si>
  <si>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</si>
  <si>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</si>
  <si>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</si>
  <si>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</si>
  <si>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</si>
  <si>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</si>
  <si>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</si>
  <si>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</si>
  <si>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</si>
  <si>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</si>
  <si>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</si>
  <si>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</si>
  <si>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</si>
  <si>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</si>
  <si>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</si>
  <si>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</si>
  <si>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</si>
  <si>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</si>
  <si>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</si>
  <si>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</si>
  <si>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</si>
  <si>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</si>
  <si>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</si>
  <si>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</si>
  <si>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</si>
  <si>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</si>
  <si>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</si>
  <si>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</si>
  <si>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</si>
  <si>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</si>
  <si>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</si>
  <si>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</si>
  <si>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</si>
  <si>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</si>
  <si>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</si>
  <si>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</si>
  <si>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</si>
  <si>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</si>
  <si>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</si>
  <si>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</si>
  <si>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</si>
  <si>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</si>
  <si>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</si>
  <si>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</si>
  <si>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</si>
  <si>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</si>
  <si>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</si>
  <si>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</si>
  <si>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</si>
  <si>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</si>
  <si>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</si>
  <si>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</si>
  <si>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</si>
  <si>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</si>
  <si>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</si>
  <si>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</si>
  <si>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</si>
  <si>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</si>
  <si>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</si>
  <si>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</si>
  <si>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</si>
  <si>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</si>
  <si>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</si>
  <si>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</si>
  <si>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</si>
  <si>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</si>
  <si>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</si>
  <si>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</si>
  <si>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</si>
  <si>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</si>
  <si>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</si>
  <si>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</si>
  <si>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</si>
  <si>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</si>
  <si>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</si>
  <si>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</si>
  <si>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</si>
  <si>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</si>
  <si>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</si>
  <si>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</si>
  <si>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</si>
  <si>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</si>
  <si>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</si>
  <si>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</si>
  <si>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</si>
  <si>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</si>
  <si>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</si>
  <si>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</si>
  <si>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</si>
  <si>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</si>
  <si>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</si>
  <si>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</si>
  <si>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</si>
  <si>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</si>
  <si>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</si>
  <si>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</si>
  <si>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</si>
  <si>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</si>
  <si>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</si>
  <si>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</si>
  <si>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</si>
  <si>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</si>
  <si>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</si>
  <si>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</si>
  <si>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</si>
  <si>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</si>
  <si>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</si>
  <si>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</si>
  <si>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</si>
  <si>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</si>
  <si>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</si>
  <si>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</si>
  <si>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</si>
  <si>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</si>
  <si>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</si>
  <si>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</si>
  <si>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</si>
  <si>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</si>
  <si>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</si>
  <si>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</si>
  <si>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</si>
  <si>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</si>
  <si>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</si>
  <si>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</si>
  <si>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</si>
  <si>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</si>
  <si>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</si>
  <si>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</si>
  <si>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</si>
  <si>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</si>
  <si>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</si>
  <si>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</si>
  <si>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</si>
  <si>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</si>
  <si>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</si>
  <si>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</si>
  <si>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</si>
  <si>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</si>
  <si>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</si>
  <si>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</si>
  <si>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</si>
  <si>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</si>
  <si>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</si>
  <si>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</si>
  <si>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</si>
  <si>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</si>
  <si>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</si>
  <si>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</si>
  <si>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</si>
  <si>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</si>
  <si>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</si>
  <si>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</si>
  <si>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</si>
  <si>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</si>
  <si>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</si>
  <si>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</si>
  <si>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</si>
  <si>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</si>
  <si>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</si>
  <si>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</si>
  <si>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</si>
  <si>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</si>
  <si>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</si>
  <si>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</si>
  <si>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</si>
  <si>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</si>
  <si>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</si>
  <si>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</si>
  <si>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</si>
  <si>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</si>
  <si>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</si>
  <si>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</si>
  <si>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</si>
  <si>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</si>
  <si>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</si>
  <si>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</si>
  <si>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</si>
  <si>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</si>
  <si>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</si>
  <si>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</si>
  <si>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</si>
  <si>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</si>
  <si>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</si>
  <si>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</si>
  <si>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</si>
  <si>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</si>
  <si>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</si>
  <si>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</si>
  <si>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</si>
  <si>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</si>
  <si>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</si>
  <si>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</si>
  <si>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</si>
  <si>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</si>
  <si>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</si>
  <si>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</si>
  <si>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</si>
  <si>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</si>
  <si>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</si>
  <si>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</si>
  <si>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</si>
  <si>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</si>
  <si>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</si>
  <si>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</si>
  <si>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</si>
  <si>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</si>
  <si>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</si>
  <si>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</si>
  <si>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</si>
  <si>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</si>
  <si>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</si>
  <si>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</si>
  <si>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</si>
  <si>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</si>
  <si>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</si>
  <si>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</si>
  <si>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</si>
  <si>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</si>
  <si>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</si>
  <si>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</si>
  <si>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</si>
  <si>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</si>
  <si>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</si>
  <si>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</si>
  <si>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</si>
  <si>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</si>
  <si>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</si>
  <si>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</si>
  <si>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</si>
  <si>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</si>
  <si>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</si>
  <si>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</si>
  <si>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</si>
  <si>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</si>
  <si>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</si>
  <si>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</si>
  <si>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</si>
  <si>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</si>
  <si>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</si>
  <si>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</si>
  <si>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</si>
  <si>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</si>
  <si>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</si>
  <si>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</si>
  <si>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</si>
  <si>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</si>
  <si>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</si>
  <si>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</si>
  <si>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</si>
  <si>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</si>
  <si>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</si>
  <si>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</si>
  <si>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</si>
  <si>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</si>
  <si>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</si>
  <si>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</si>
  <si>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</si>
  <si>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</si>
  <si>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</si>
  <si>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</si>
  <si>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</si>
  <si>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</si>
  <si>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</si>
  <si>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</si>
  <si>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</si>
  <si>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</si>
  <si>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</si>
  <si>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</si>
  <si>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</si>
  <si>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</si>
  <si>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</si>
  <si>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</si>
  <si>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</si>
  <si>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</si>
  <si>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</si>
  <si>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</si>
  <si>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</si>
  <si>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</si>
  <si>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</si>
  <si>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</si>
  <si>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</si>
  <si>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</si>
  <si>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</si>
  <si>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</si>
  <si>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</si>
  <si>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</si>
  <si>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</si>
  <si>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</si>
  <si>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</si>
  <si>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</si>
  <si>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</si>
  <si>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</si>
  <si>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</si>
  <si>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</si>
  <si>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</si>
  <si>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</si>
  <si>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</si>
  <si>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</si>
  <si>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</si>
  <si>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</si>
  <si>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</si>
  <si>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</si>
  <si>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</si>
  <si>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</si>
  <si>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</si>
  <si>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</si>
  <si>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</si>
  <si>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</si>
  <si>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</si>
  <si>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</si>
  <si>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</si>
  <si>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</si>
  <si>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</si>
  <si>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</si>
  <si>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</si>
  <si>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</si>
  <si>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</si>
  <si>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</si>
  <si>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</si>
  <si>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</si>
  <si>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</si>
  <si>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</si>
  <si>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</si>
  <si>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</si>
  <si>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</si>
  <si>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</si>
  <si>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</si>
  <si>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</si>
  <si>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</si>
  <si>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</si>
  <si>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</si>
  <si>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</si>
  <si>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</si>
  <si>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</si>
  <si>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</si>
  <si>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</si>
  <si>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</si>
  <si>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</si>
  <si>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</si>
  <si>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</si>
  <si>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</si>
  <si>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</si>
  <si>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</si>
  <si>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</si>
  <si>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</si>
  <si>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</si>
  <si>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</si>
  <si>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</si>
  <si>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</si>
  <si>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</si>
  <si>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</si>
  <si>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</si>
  <si>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</si>
  <si>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</si>
  <si>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</si>
  <si>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</si>
  <si>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</si>
  <si>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</si>
  <si>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</si>
  <si>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</si>
  <si>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</si>
  <si>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</si>
  <si>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</si>
  <si>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</si>
  <si>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</si>
  <si>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</si>
  <si>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</si>
  <si>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</si>
  <si>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</si>
  <si>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</si>
  <si>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</si>
  <si>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</si>
  <si>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</si>
  <si>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</si>
  <si>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</si>
  <si>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</si>
  <si>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</si>
  <si>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</si>
  <si>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</si>
  <si>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</si>
  <si>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</si>
  <si>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</si>
  <si>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</si>
  <si>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</si>
  <si>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</si>
  <si>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</si>
  <si>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</si>
  <si>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</si>
  <si>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</si>
  <si>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</si>
  <si>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</si>
  <si>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</si>
  <si>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</si>
  <si>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</si>
  <si>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</si>
  <si>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</si>
  <si>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</si>
  <si>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</si>
  <si>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</si>
  <si>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</si>
  <si>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</si>
  <si>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</si>
  <si>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</si>
  <si>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</si>
  <si>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</si>
  <si>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</si>
  <si>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</si>
  <si>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</si>
  <si>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</si>
  <si>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</si>
  <si>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</si>
  <si>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</si>
  <si>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</si>
  <si>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</si>
  <si>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</si>
  <si>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</si>
  <si>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</si>
  <si>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</si>
  <si>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</si>
  <si>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</si>
  <si>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</si>
  <si>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</si>
  <si>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</si>
  <si>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</si>
  <si>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</si>
  <si>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</si>
  <si>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</si>
  <si>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</si>
  <si>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</si>
  <si>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</si>
  <si>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</si>
  <si>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</si>
  <si>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</si>
  <si>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</si>
  <si>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</si>
  <si>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</si>
  <si>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</si>
  <si>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</si>
  <si>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</si>
  <si>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</si>
  <si>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</si>
  <si>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</si>
  <si>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</si>
  <si>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</si>
  <si>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</si>
  <si>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</si>
  <si>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</si>
  <si>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</si>
  <si>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</si>
  <si>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</si>
  <si>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</si>
  <si>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</si>
  <si>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</si>
  <si>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</si>
  <si>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</si>
  <si>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</si>
  <si>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</si>
  <si>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</si>
  <si>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</si>
  <si>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</si>
  <si>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</si>
  <si>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</si>
  <si>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</si>
  <si>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</si>
  <si>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</si>
  <si>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</si>
  <si>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</si>
  <si>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</si>
  <si>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</si>
  <si>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</si>
  <si>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</si>
  <si>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</si>
  <si>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</si>
  <si>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</si>
  <si>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</si>
  <si>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</si>
  <si>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</si>
  <si>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</si>
  <si>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</si>
  <si>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</si>
  <si>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</si>
  <si>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</si>
  <si>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</si>
  <si>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</si>
  <si>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</si>
  <si>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</si>
  <si>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</si>
  <si>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</si>
  <si>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</si>
  <si>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</si>
  <si>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</si>
  <si>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</si>
  <si>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</si>
  <si>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</si>
  <si>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</si>
  <si>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</si>
  <si>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</si>
  <si>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</si>
  <si>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</si>
  <si>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</si>
  <si>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</si>
  <si>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</si>
  <si>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</si>
  <si>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</si>
  <si>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</si>
  <si>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</si>
  <si>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</si>
  <si>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</si>
  <si>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</si>
  <si>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</si>
  <si>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</si>
  <si>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</si>
  <si>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</si>
  <si>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</si>
  <si>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</si>
  <si>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</si>
  <si>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</si>
  <si>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</si>
  <si>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</si>
  <si>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</si>
  <si>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</si>
  <si>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</si>
  <si>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</si>
  <si>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</si>
  <si>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</si>
  <si>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</si>
  <si>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</si>
  <si>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</si>
  <si>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</si>
  <si>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</si>
  <si>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</si>
  <si>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</si>
  <si>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</si>
  <si>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</si>
  <si>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</si>
  <si>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</si>
  <si>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</si>
  <si>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</si>
  <si>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</si>
  <si>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</si>
  <si>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</si>
  <si>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</si>
  <si>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</si>
  <si>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</si>
  <si>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</si>
  <si>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</si>
  <si>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</si>
  <si>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</si>
  <si>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</si>
  <si>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</si>
  <si>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</si>
  <si>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</si>
  <si>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</si>
  <si>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</si>
  <si>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</si>
  <si>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</si>
  <si>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</si>
  <si>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</si>
  <si>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</si>
  <si>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</si>
  <si>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</si>
  <si>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</si>
  <si>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</si>
  <si>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</si>
  <si>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</si>
  <si>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</si>
  <si>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</si>
  <si>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</si>
  <si>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</si>
  <si>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</si>
  <si>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</si>
  <si>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</si>
  <si>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</si>
  <si>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</si>
  <si>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</si>
  <si>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</si>
  <si>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</si>
  <si>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</si>
  <si>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</si>
  <si>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</si>
  <si>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</si>
  <si>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</si>
  <si>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</si>
  <si>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</si>
  <si>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</si>
  <si>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</si>
  <si>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</si>
  <si>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</si>
  <si>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</si>
  <si>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</si>
  <si>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</si>
  <si>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</si>
  <si>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</si>
  <si>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</si>
  <si>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</si>
  <si>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</si>
  <si>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</si>
  <si>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</si>
  <si>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</si>
  <si>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</si>
  <si>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</si>
  <si>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</si>
  <si>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</si>
  <si>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</si>
  <si>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</si>
  <si>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</si>
  <si>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</si>
  <si>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</si>
  <si>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</si>
  <si>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</si>
  <si>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</si>
  <si>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</si>
  <si>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</si>
  <si>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</si>
  <si>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</si>
  <si>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</si>
  <si>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</si>
  <si>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</si>
  <si>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</si>
  <si>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</si>
  <si>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</si>
  <si>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</si>
  <si>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</si>
  <si>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</si>
  <si>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</si>
  <si>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</si>
  <si>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</si>
  <si>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</si>
  <si>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</si>
  <si>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</si>
  <si>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</si>
  <si>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</si>
  <si>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</si>
  <si>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</si>
  <si>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</si>
  <si>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</si>
  <si>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</si>
  <si>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</si>
  <si>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</si>
  <si>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</si>
  <si>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</si>
  <si>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</si>
  <si>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</si>
  <si>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</si>
  <si>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</si>
  <si>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</si>
  <si>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</si>
  <si>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</si>
  <si>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</si>
  <si>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</si>
  <si>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</si>
  <si>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</si>
  <si>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</si>
  <si>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</si>
  <si>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</si>
  <si>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</si>
  <si>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</si>
  <si>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</si>
  <si>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</si>
  <si>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</si>
  <si>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</si>
  <si>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</si>
  <si>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</si>
  <si>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</si>
  <si>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</si>
  <si>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</si>
  <si>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</si>
  <si>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</si>
  <si>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</si>
  <si>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</si>
  <si>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</si>
  <si>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</si>
  <si>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</si>
  <si>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</si>
  <si>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</si>
  <si>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</si>
  <si>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</si>
  <si>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</si>
  <si>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</si>
  <si>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</si>
  <si>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</si>
  <si>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</si>
  <si>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</si>
  <si>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</si>
  <si>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</si>
  <si>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</si>
  <si>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</si>
  <si>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</si>
  <si>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</si>
  <si>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</si>
  <si>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</si>
  <si>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</si>
  <si>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</si>
  <si>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</si>
  <si>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</si>
  <si>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</si>
  <si>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</si>
  <si>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</si>
  <si>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</si>
  <si>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</si>
  <si>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</si>
  <si>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</si>
  <si>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</si>
  <si>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</si>
  <si>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</si>
  <si>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</si>
  <si>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</si>
  <si>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</si>
  <si>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</si>
  <si>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</si>
  <si>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</si>
  <si>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</si>
  <si>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</si>
  <si>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</si>
  <si>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</si>
  <si>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</si>
  <si>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</si>
  <si>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</si>
  <si>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</si>
  <si>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</si>
  <si>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</si>
  <si>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</si>
  <si>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</si>
  <si>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</si>
  <si>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</si>
  <si>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</si>
  <si>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</si>
  <si>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</si>
  <si>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</si>
  <si>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</si>
  <si>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</si>
  <si>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</si>
  <si>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</si>
  <si>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</si>
  <si>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</si>
  <si>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</si>
  <si>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</si>
  <si>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</si>
  <si>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</si>
  <si>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</si>
  <si>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</si>
  <si>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</si>
  <si>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</si>
  <si>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</si>
  <si>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</si>
  <si>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</si>
  <si>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</si>
  <si>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</si>
  <si>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</si>
  <si>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</si>
  <si>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</si>
  <si>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</si>
  <si>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</si>
  <si>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</si>
  <si>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</si>
  <si>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</si>
  <si>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</si>
  <si>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</si>
  <si>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</si>
  <si>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</si>
  <si>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</si>
  <si>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</si>
  <si>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</si>
  <si>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</si>
  <si>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</si>
  <si>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</si>
  <si>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</si>
  <si>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</si>
  <si>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</si>
  <si>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</si>
  <si>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</si>
  <si>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</si>
  <si>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</si>
  <si>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</si>
  <si>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</si>
  <si>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</si>
  <si>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</si>
  <si>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</si>
  <si>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</si>
  <si>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</si>
  <si>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</si>
  <si>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</si>
  <si>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</si>
  <si>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</si>
  <si>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</si>
  <si>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</si>
  <si>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</si>
  <si>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</si>
  <si>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</si>
  <si>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</si>
  <si>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</si>
  <si>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</si>
  <si>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</si>
  <si>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</si>
  <si>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</si>
  <si>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</si>
  <si>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</si>
  <si>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</si>
  <si>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</si>
  <si>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</si>
  <si>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</si>
  <si>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</si>
  <si>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</si>
  <si>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</si>
  <si>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</si>
  <si>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</si>
  <si>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</si>
  <si>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</si>
  <si>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</si>
  <si>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</si>
  <si>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</si>
  <si>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</si>
  <si>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</si>
  <si>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</si>
  <si>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</si>
  <si>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</si>
  <si>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</si>
  <si>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</si>
  <si>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</si>
  <si>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</si>
  <si>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</si>
  <si>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</si>
  <si>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</si>
  <si>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</si>
  <si>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</si>
  <si>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</si>
  <si>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</si>
  <si>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</si>
  <si>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</si>
  <si>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</si>
  <si>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</si>
  <si>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</si>
  <si>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</si>
  <si>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</si>
  <si>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</si>
  <si>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</si>
  <si>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</si>
  <si>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</si>
  <si>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</si>
  <si>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</si>
  <si>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</si>
  <si>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</si>
  <si>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</si>
  <si>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</si>
  <si>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</si>
  <si>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</si>
  <si>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</si>
  <si>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</si>
  <si>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</si>
  <si>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</si>
  <si>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</si>
  <si>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</si>
  <si>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</si>
  <si>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</si>
  <si>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</si>
  <si>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</si>
  <si>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</si>
  <si>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</si>
  <si>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</si>
  <si>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</si>
  <si>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</si>
  <si>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</si>
  <si>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</si>
  <si>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</si>
  <si>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</si>
  <si>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</si>
  <si>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</si>
  <si>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</si>
  <si>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</si>
  <si>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</si>
  <si>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</si>
  <si>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</si>
  <si>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</si>
  <si>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</si>
  <si>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</si>
  <si>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</si>
  <si>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</si>
  <si>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</si>
  <si>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</si>
  <si>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</si>
  <si>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</si>
  <si>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</si>
  <si>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</si>
  <si>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</si>
  <si>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</si>
  <si>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</si>
  <si>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</si>
  <si>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</si>
  <si>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</si>
  <si>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</si>
  <si>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</si>
  <si>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</si>
  <si>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</si>
  <si>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</si>
  <si>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</si>
  <si>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</si>
  <si>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</si>
  <si>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</si>
  <si>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</si>
  <si>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</si>
  <si>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</si>
  <si>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</si>
  <si>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</si>
  <si>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</si>
  <si>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</si>
  <si>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</si>
  <si>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</si>
  <si>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</si>
  <si>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</si>
  <si>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</si>
  <si>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</si>
  <si>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</si>
  <si>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</si>
  <si>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</si>
  <si>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</si>
  <si>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</si>
  <si>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</si>
  <si>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</si>
  <si>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</si>
  <si>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</si>
  <si>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</si>
  <si>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</si>
  <si>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</si>
  <si>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</si>
  <si>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</si>
  <si>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</si>
  <si>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</si>
  <si>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</si>
  <si>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</si>
  <si>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</si>
  <si>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</si>
  <si>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</si>
  <si>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</si>
  <si>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</si>
  <si>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</si>
  <si>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</si>
  <si>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</si>
  <si>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</si>
  <si>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</si>
  <si>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</si>
  <si>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</si>
  <si>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</si>
  <si>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</si>
  <si>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</si>
  <si>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</si>
  <si>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</si>
  <si>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</si>
  <si>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</si>
  <si>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</si>
  <si>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</si>
  <si>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</si>
  <si>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</si>
  <si>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</si>
  <si>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</si>
  <si>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</si>
  <si>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</si>
  <si>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</si>
  <si>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</si>
  <si>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</si>
  <si>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</si>
  <si>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</si>
  <si>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</si>
  <si>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</si>
  <si>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</si>
  <si>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</si>
  <si>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</si>
  <si>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</si>
  <si>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</si>
  <si>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</si>
  <si>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</si>
  <si>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</si>
  <si>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</si>
  <si>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</si>
  <si>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</si>
  <si>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</si>
  <si>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</si>
  <si>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</si>
  <si>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</si>
  <si>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</si>
  <si>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</si>
  <si>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</si>
  <si>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</si>
  <si>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</si>
  <si>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</si>
  <si>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</si>
  <si>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</si>
  <si>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</si>
  <si>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</si>
  <si>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</si>
  <si>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</si>
  <si>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</si>
  <si>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</si>
  <si>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</si>
  <si>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</si>
  <si>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</si>
  <si>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</si>
  <si>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</si>
  <si>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</si>
  <si>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</si>
  <si>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</si>
  <si>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</si>
  <si>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</si>
  <si>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</si>
  <si>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</si>
  <si>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</si>
  <si>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</si>
  <si>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</si>
  <si>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</si>
  <si>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</si>
  <si>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</si>
  <si>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</si>
  <si>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</si>
  <si>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</si>
  <si>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</si>
  <si>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</si>
  <si>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</si>
  <si>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</si>
  <si>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</si>
  <si>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</si>
  <si>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</si>
  <si>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</si>
  <si>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</si>
  <si>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</si>
  <si>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</si>
  <si>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</si>
  <si>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</si>
  <si>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</si>
  <si>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</si>
  <si>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</si>
  <si>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</si>
  <si>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</si>
  <si>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</si>
  <si>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</si>
  <si>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</si>
  <si>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</si>
  <si>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</si>
  <si>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</si>
  <si>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</si>
  <si>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</si>
  <si>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</si>
  <si>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</si>
  <si>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</si>
  <si>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</si>
  <si>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</si>
  <si>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</si>
  <si>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</si>
  <si>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</si>
  <si>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</si>
  <si>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</si>
  <si>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</si>
  <si>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</si>
  <si>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</si>
  <si>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</si>
  <si>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</si>
  <si>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</si>
  <si>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</si>
  <si>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</si>
  <si>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</si>
  <si>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</si>
  <si>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</si>
  <si>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</si>
  <si>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</si>
  <si>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</si>
  <si>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</si>
  <si>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</si>
  <si>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</si>
  <si>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</si>
  <si>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</si>
  <si>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</si>
  <si>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</si>
  <si>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</si>
  <si>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</si>
  <si>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</si>
  <si>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</si>
  <si>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</si>
  <si>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</si>
  <si>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</si>
  <si>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</si>
  <si>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</si>
  <si>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</si>
  <si>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</si>
  <si>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</si>
  <si>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</si>
  <si>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</si>
  <si>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</si>
  <si>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</si>
  <si>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</si>
  <si>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</si>
  <si>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</si>
  <si>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</si>
  <si>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</si>
  <si>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</si>
  <si>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</si>
  <si>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</si>
  <si>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</si>
  <si>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</si>
  <si>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</si>
  <si>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</si>
  <si>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</si>
  <si>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</si>
  <si>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</si>
  <si>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</si>
  <si>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</si>
  <si>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</si>
  <si>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</si>
  <si>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</si>
  <si>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</si>
  <si>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</si>
  <si>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</si>
  <si>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</si>
  <si>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</si>
  <si>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</si>
  <si>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</si>
  <si>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</si>
  <si>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</si>
  <si>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</si>
  <si>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</si>
  <si>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</si>
  <si>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</si>
  <si>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</si>
  <si>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</si>
  <si>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</si>
  <si>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</si>
  <si>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</si>
  <si>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</si>
  <si>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</si>
  <si>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</si>
  <si>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</si>
  <si>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</si>
  <si>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</si>
  <si>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</si>
  <si>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</si>
  <si>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</si>
  <si>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</si>
  <si>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</si>
  <si>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</si>
  <si>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</si>
  <si>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</si>
  <si>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</si>
  <si>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</si>
  <si>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</si>
  <si>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</si>
  <si>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</si>
  <si>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</si>
  <si>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</si>
  <si>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</si>
  <si>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</si>
  <si>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</si>
  <si>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</si>
  <si>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</si>
  <si>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</si>
  <si>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</si>
  <si>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</si>
  <si>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</si>
  <si>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</si>
  <si>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</si>
  <si>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</si>
  <si>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</si>
  <si>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</si>
  <si>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</si>
  <si>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</si>
  <si>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</si>
  <si>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</si>
  <si>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</si>
  <si>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</si>
  <si>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</si>
  <si>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</si>
  <si>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</si>
  <si>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</si>
  <si>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</si>
  <si>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</si>
  <si>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</si>
  <si>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</si>
  <si>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</si>
  <si>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</si>
  <si>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</si>
  <si>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</si>
  <si>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</si>
  <si>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</si>
  <si>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</si>
  <si>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</si>
  <si>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</si>
  <si>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</si>
  <si>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</si>
  <si>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</si>
  <si>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</si>
  <si>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</si>
  <si>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</si>
  <si>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</si>
  <si>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</si>
  <si>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</si>
  <si>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</si>
  <si>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</si>
  <si>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</si>
  <si>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</si>
  <si>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</si>
  <si>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</si>
  <si>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</si>
  <si>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</si>
  <si>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</si>
  <si>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</si>
  <si>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</si>
  <si>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</si>
  <si>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</si>
  <si>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</si>
  <si>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</si>
  <si>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</si>
  <si>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</si>
  <si>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</si>
  <si>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</si>
  <si>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</si>
  <si>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</si>
  <si>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</si>
  <si>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</si>
  <si>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</si>
  <si>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</si>
  <si>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</si>
  <si>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</si>
  <si>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</si>
  <si>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</si>
  <si>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</si>
  <si>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</si>
  <si>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</si>
  <si>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</si>
  <si>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</si>
  <si>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</si>
  <si>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</si>
  <si>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</si>
  <si>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</si>
  <si>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</si>
  <si>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</si>
  <si>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</si>
  <si>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</si>
  <si>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</si>
  <si>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</si>
  <si>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</si>
  <si>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</si>
  <si>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</si>
  <si>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</si>
  <si>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</si>
  <si>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</si>
  <si>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</si>
  <si>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</si>
  <si>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</si>
  <si>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</si>
  <si>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</si>
  <si>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</si>
  <si>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</si>
  <si>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</si>
  <si>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</si>
  <si>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</si>
  <si>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</si>
  <si>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</si>
  <si>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</si>
  <si>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</si>
  <si>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</si>
  <si>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</si>
  <si>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</si>
  <si>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</si>
  <si>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</si>
  <si>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</si>
  <si>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</si>
  <si>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</si>
  <si>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</si>
  <si>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</si>
  <si>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</si>
  <si>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</si>
  <si>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</si>
  <si>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</si>
  <si>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</si>
  <si>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</si>
  <si>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</si>
  <si>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</si>
  <si>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</si>
  <si>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</si>
  <si>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</si>
  <si>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</si>
  <si>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</si>
  <si>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</si>
  <si>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</si>
  <si>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</si>
  <si>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</si>
  <si>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</si>
  <si>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</si>
  <si>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</si>
  <si>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</si>
  <si>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</si>
  <si>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</si>
  <si>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</si>
  <si>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</si>
  <si>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</si>
  <si>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</si>
  <si>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</si>
  <si>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</si>
  <si>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</si>
  <si>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</si>
  <si>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</si>
  <si>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</si>
  <si>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</si>
  <si>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</si>
  <si>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</si>
  <si>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</si>
  <si>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</si>
  <si>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</si>
  <si>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</si>
  <si>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</si>
  <si>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</si>
  <si>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</si>
  <si>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</si>
  <si>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</si>
  <si>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</si>
  <si>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</si>
  <si>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</si>
  <si>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</si>
  <si>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</si>
  <si>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</si>
  <si>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</si>
  <si>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</si>
  <si>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</si>
  <si>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</si>
  <si>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</si>
  <si>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</si>
  <si>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</si>
  <si>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</si>
  <si>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</si>
  <si>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</si>
  <si>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</si>
  <si>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</si>
  <si>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</si>
  <si>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</si>
  <si>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</si>
  <si>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</si>
  <si>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</si>
  <si>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</si>
  <si>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</si>
  <si>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</si>
  <si>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</si>
  <si>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</si>
  <si>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</si>
  <si>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</si>
  <si>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</si>
  <si>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</si>
  <si>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</si>
  <si>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</si>
  <si>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</si>
  <si>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</si>
  <si>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</si>
  <si>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</si>
  <si>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</si>
  <si>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</si>
  <si>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</si>
  <si>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</si>
  <si>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</si>
  <si>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</si>
  <si>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</si>
  <si>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</si>
  <si>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</si>
  <si>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</si>
  <si>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</si>
  <si>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</si>
  <si>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</si>
  <si>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</si>
  <si>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</si>
  <si>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</si>
  <si>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</si>
  <si>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</si>
  <si>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</si>
  <si>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</si>
  <si>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</si>
  <si>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</si>
  <si>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</si>
  <si>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</si>
  <si>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</si>
  <si>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</si>
  <si>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</si>
  <si>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</si>
  <si>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</si>
  <si>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</si>
  <si>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</si>
  <si>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</si>
  <si>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</si>
  <si>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</si>
  <si>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</si>
  <si>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</si>
  <si>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</si>
  <si>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</si>
  <si>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</si>
  <si>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</si>
  <si>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</si>
  <si>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</si>
  <si>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</si>
  <si>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</si>
  <si>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</si>
  <si>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</si>
  <si>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</si>
  <si>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</si>
  <si>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</si>
  <si>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</si>
  <si>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</si>
  <si>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</si>
  <si>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</si>
  <si>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</si>
  <si>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</si>
  <si>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</si>
  <si>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</si>
  <si>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</si>
  <si>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</si>
  <si>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</si>
  <si>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</si>
  <si>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</si>
  <si>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</si>
  <si>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</si>
  <si>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</si>
  <si>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</si>
  <si>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</si>
  <si>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</si>
  <si>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</si>
  <si>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</si>
  <si>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</si>
  <si>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</si>
  <si>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</si>
  <si>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</si>
  <si>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</si>
  <si>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</si>
  <si>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</si>
  <si>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</si>
  <si>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</si>
  <si>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</si>
  <si>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</si>
  <si>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</si>
  <si>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</si>
  <si>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</si>
  <si>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</si>
  <si>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</si>
  <si>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</si>
  <si>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</si>
  <si>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</si>
  <si>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</si>
  <si>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</si>
  <si>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</si>
  <si>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</si>
  <si>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</si>
  <si>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</si>
  <si>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</si>
  <si>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</si>
  <si>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</si>
  <si>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</si>
  <si>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</si>
  <si>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</si>
  <si>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</si>
  <si>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</si>
  <si>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</si>
  <si>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</si>
  <si>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</si>
  <si>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</si>
  <si>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</si>
  <si>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</si>
  <si>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</si>
  <si>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</si>
  <si>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</si>
  <si>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</si>
  <si>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</si>
  <si>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</si>
  <si>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</si>
  <si>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</si>
  <si>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</si>
  <si>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</si>
  <si>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</si>
  <si>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</si>
  <si>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</si>
  <si>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</si>
  <si>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</si>
  <si>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</si>
  <si>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</si>
  <si>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</si>
  <si>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</si>
  <si>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</si>
  <si>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</si>
  <si>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</si>
  <si>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</si>
  <si>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</si>
  <si>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</si>
  <si>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</si>
  <si>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</si>
  <si>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</si>
  <si>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</si>
  <si>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</si>
  <si>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</si>
  <si>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</si>
  <si>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</si>
  <si>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</si>
  <si>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</si>
  <si>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</si>
  <si>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</si>
  <si>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</si>
  <si>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</si>
  <si>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</si>
  <si>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</si>
  <si>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</si>
  <si>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</si>
  <si>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</si>
  <si>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</si>
  <si>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</si>
  <si>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</si>
  <si>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</si>
  <si>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</si>
  <si>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</si>
  <si>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</si>
  <si>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</si>
  <si>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</si>
  <si>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</si>
  <si>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</si>
  <si>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</si>
  <si>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</si>
  <si>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</si>
  <si>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</si>
  <si>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</si>
  <si>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</si>
  <si>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</si>
  <si>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</si>
  <si>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</si>
  <si>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</si>
  <si>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</si>
  <si>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</si>
  <si>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</si>
  <si>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</si>
  <si>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</si>
  <si>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</si>
  <si>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</si>
  <si>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</si>
  <si>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</si>
  <si>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</si>
  <si>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</si>
  <si>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</si>
  <si>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</si>
  <si>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</si>
  <si>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</si>
  <si>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</si>
  <si>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</si>
  <si>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</si>
  <si>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</si>
  <si>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</si>
  <si>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</si>
  <si>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</si>
  <si>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</si>
  <si>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</si>
  <si>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</si>
  <si>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</si>
  <si>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</si>
  <si>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</si>
  <si>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</si>
  <si>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</si>
  <si>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</si>
  <si>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</si>
  <si>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</si>
  <si>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</si>
  <si>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</si>
  <si>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</si>
  <si>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</si>
  <si>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</si>
  <si>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</si>
  <si>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</si>
  <si>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</si>
  <si>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</si>
  <si>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</si>
  <si>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</si>
  <si>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</si>
  <si>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</si>
  <si>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</si>
  <si>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</si>
  <si>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</si>
  <si>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</si>
  <si>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</si>
  <si>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</si>
  <si>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</si>
  <si>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</si>
  <si>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</si>
  <si>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</si>
  <si>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</si>
  <si>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</si>
  <si>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</si>
  <si>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</si>
  <si>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</si>
  <si>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</si>
  <si>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</si>
  <si>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</si>
  <si>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</si>
  <si>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</si>
  <si>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</si>
  <si>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</si>
  <si>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</si>
  <si>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</si>
  <si>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</si>
  <si>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</si>
  <si>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</si>
  <si>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</si>
  <si>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</si>
  <si>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</si>
  <si>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</si>
  <si>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</si>
  <si>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</si>
  <si>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</si>
  <si>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</si>
  <si>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</si>
  <si>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</si>
  <si>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</si>
  <si>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</si>
  <si>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</si>
  <si>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</si>
  <si>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</si>
  <si>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</si>
  <si>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</si>
  <si>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</si>
  <si>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</si>
  <si>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</si>
  <si>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</si>
  <si>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</si>
  <si>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</si>
  <si>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</si>
  <si>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</si>
  <si>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</si>
  <si>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</si>
  <si>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</si>
  <si>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</si>
  <si>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</si>
  <si>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</si>
  <si>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</si>
  <si>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</si>
  <si>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</si>
  <si>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</si>
  <si>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</si>
  <si>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</si>
  <si>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</si>
  <si>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</si>
  <si>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</si>
  <si>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</si>
  <si>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</si>
  <si>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</si>
  <si>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</si>
  <si>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</si>
  <si>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</si>
  <si>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</si>
  <si>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</si>
  <si>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</si>
  <si>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</si>
  <si>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</si>
  <si>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</si>
  <si>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</si>
  <si>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</si>
  <si>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</si>
  <si>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</si>
  <si>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</si>
  <si>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</si>
  <si>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</si>
  <si>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</si>
  <si>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</si>
  <si>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</si>
  <si>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</si>
  <si>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</si>
  <si>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</si>
  <si>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</si>
  <si>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</si>
  <si>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</si>
  <si>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</si>
  <si>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</si>
  <si>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</si>
  <si>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</si>
  <si>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</si>
  <si>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</si>
  <si>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</si>
  <si>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</si>
  <si>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</si>
  <si>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</si>
  <si>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</si>
  <si>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</si>
  <si>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</si>
  <si>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</si>
  <si>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</si>
  <si>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</si>
  <si>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</si>
  <si>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</si>
  <si>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</si>
  <si>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</si>
  <si>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</si>
  <si>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</si>
  <si>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</si>
  <si>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</si>
  <si>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</si>
  <si>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</si>
  <si>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</si>
  <si>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</si>
  <si>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</si>
  <si>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</si>
  <si>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</si>
  <si>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</si>
  <si>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</si>
  <si>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</si>
  <si>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</si>
  <si>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</si>
  <si>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</si>
  <si>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</si>
  <si>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</si>
  <si>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</si>
  <si>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</si>
  <si>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</si>
  <si>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</si>
  <si>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</si>
  <si>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</si>
  <si>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</si>
  <si>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</si>
  <si>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</si>
  <si>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</si>
  <si>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</si>
  <si>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</si>
  <si>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</si>
  <si>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</si>
  <si>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</si>
  <si>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</si>
  <si>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</si>
  <si>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</si>
  <si>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</si>
  <si>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</si>
  <si>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</si>
  <si>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</si>
  <si>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</si>
  <si>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</si>
  <si>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</si>
  <si>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</si>
  <si>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</si>
  <si>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</si>
  <si>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</si>
  <si>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</si>
  <si>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</si>
  <si>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</si>
  <si>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</si>
  <si>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</si>
  <si>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</si>
  <si>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</si>
  <si>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</si>
  <si>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</si>
  <si>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</si>
  <si>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</si>
  <si>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</si>
  <si>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</si>
  <si>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</si>
  <si>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</si>
  <si>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</si>
  <si>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</si>
  <si>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</si>
  <si>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</si>
  <si>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</si>
  <si>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</si>
  <si>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</si>
  <si>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</si>
  <si>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</si>
  <si>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</si>
  <si>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</si>
  <si>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</si>
  <si>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</si>
  <si>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</si>
  <si>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</si>
  <si>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</si>
  <si>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</si>
  <si>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</si>
  <si>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</si>
  <si>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</si>
  <si>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</si>
  <si>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</si>
  <si>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</si>
  <si>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</si>
  <si>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</si>
  <si>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</si>
  <si>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</si>
  <si>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</si>
  <si>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</si>
  <si>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</si>
  <si>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</si>
  <si>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</si>
  <si>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</si>
  <si>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</si>
  <si>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</si>
  <si>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</si>
  <si>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</si>
  <si>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</si>
  <si>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</si>
  <si>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</si>
  <si>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</si>
  <si>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</si>
  <si>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</si>
  <si>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</si>
  <si>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</si>
  <si>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</si>
  <si>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</si>
  <si>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</si>
  <si>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</si>
  <si>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</si>
  <si>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</si>
  <si>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</si>
  <si>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</si>
  <si>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</si>
  <si>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</si>
  <si>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</si>
  <si>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</si>
  <si>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</si>
  <si>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</si>
  <si>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</si>
  <si>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</si>
  <si>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</si>
  <si>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</si>
  <si>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</si>
  <si>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</si>
  <si>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</si>
  <si>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</si>
  <si>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</si>
  <si>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</si>
  <si>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</si>
  <si>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</si>
  <si>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</si>
  <si>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</si>
  <si>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</si>
  <si>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</si>
  <si>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</si>
  <si>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</si>
  <si>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</si>
  <si>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</si>
  <si>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</si>
  <si>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</si>
  <si>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</si>
  <si>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</si>
  <si>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</si>
  <si>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</si>
  <si>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</si>
  <si>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</si>
  <si>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</si>
  <si>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</si>
  <si>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</si>
  <si>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</si>
  <si>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</si>
  <si>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</si>
  <si>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</si>
  <si>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</si>
  <si>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</si>
  <si>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</si>
  <si>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</si>
  <si>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</si>
  <si>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</si>
  <si>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</si>
  <si>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</si>
  <si>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</si>
  <si>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</si>
  <si>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</si>
  <si>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</si>
  <si>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</si>
  <si>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</si>
  <si>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</si>
  <si>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</si>
  <si>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</si>
  <si>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</si>
  <si>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</si>
  <si>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</si>
  <si>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</si>
  <si>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</si>
  <si>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</si>
  <si>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</si>
  <si>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</si>
  <si>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</si>
  <si>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</si>
  <si>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</si>
  <si>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</si>
  <si>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</si>
  <si>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</si>
  <si>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</si>
  <si>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</si>
  <si>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</si>
  <si>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</si>
  <si>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</si>
  <si>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</si>
  <si>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</si>
  <si>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</si>
  <si>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</si>
  <si>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</si>
  <si>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</si>
  <si>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</si>
  <si>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</si>
  <si>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</si>
  <si>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</si>
  <si>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</si>
  <si>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</si>
  <si>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</si>
  <si>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</si>
  <si>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</si>
  <si>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</si>
  <si>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</si>
  <si>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</si>
  <si>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</si>
  <si>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</si>
  <si>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</si>
  <si>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</si>
  <si>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</si>
  <si>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</si>
  <si>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</si>
  <si>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</si>
  <si>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</si>
  <si>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</si>
  <si>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</si>
  <si>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</si>
  <si>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</si>
  <si>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</si>
  <si>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</si>
  <si>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</si>
  <si>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</si>
  <si>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</si>
  <si>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</si>
  <si>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</si>
  <si>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</si>
  <si>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</si>
  <si>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</si>
  <si>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</si>
  <si>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</si>
  <si>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</si>
  <si>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</si>
  <si>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</si>
  <si>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</si>
  <si>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</si>
  <si>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</si>
  <si>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</si>
  <si>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</si>
  <si>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</si>
  <si>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</si>
  <si>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</si>
  <si>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</si>
  <si>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</si>
  <si>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</si>
  <si>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</si>
  <si>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</si>
  <si>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</si>
  <si>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</si>
  <si>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</si>
  <si>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</si>
  <si>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</si>
  <si>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</si>
  <si>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</si>
  <si>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</si>
  <si>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</si>
  <si>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</si>
  <si>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</si>
  <si>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</si>
  <si>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</si>
  <si>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</si>
  <si>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</si>
  <si>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</si>
  <si>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</si>
  <si>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</si>
  <si>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</si>
  <si>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</si>
  <si>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</si>
  <si>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</si>
  <si>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</si>
  <si>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</si>
  <si>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</si>
  <si>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</si>
  <si>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</si>
  <si>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</si>
  <si>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</si>
  <si>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</si>
  <si>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</si>
  <si>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</si>
  <si>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</si>
  <si>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</si>
  <si>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</si>
  <si>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</si>
  <si>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</si>
  <si>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</si>
  <si>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</si>
  <si>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</si>
  <si>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</si>
  <si>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</si>
  <si>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</si>
  <si>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</si>
  <si>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</si>
  <si>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</si>
  <si>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</si>
  <si>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</si>
  <si>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</si>
  <si>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</si>
  <si>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</si>
  <si>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</si>
  <si>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</si>
  <si>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</si>
  <si>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</si>
  <si>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</si>
  <si>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</si>
  <si>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</si>
  <si>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</si>
  <si>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</si>
  <si>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</si>
  <si>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</si>
  <si>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</si>
  <si>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</si>
  <si>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</si>
  <si>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</si>
  <si>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</si>
  <si>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</si>
  <si>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</si>
  <si>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</si>
  <si>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</si>
  <si>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</si>
  <si>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</si>
  <si>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</si>
  <si>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</si>
  <si>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</si>
  <si>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</si>
  <si>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</si>
  <si>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</si>
  <si>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</si>
  <si>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</si>
  <si>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</si>
  <si>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</si>
  <si>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</si>
  <si>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</si>
  <si>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</si>
  <si>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</si>
  <si>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</si>
  <si>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</si>
  <si>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</si>
  <si>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</si>
  <si>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</si>
  <si>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</si>
  <si>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</si>
  <si>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</si>
  <si>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</si>
  <si>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</si>
  <si>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</si>
  <si>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</si>
  <si>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</si>
  <si>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</si>
  <si>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</si>
  <si>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</si>
  <si>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</si>
  <si>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</si>
  <si>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</si>
  <si>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</si>
  <si>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</si>
  <si>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</si>
  <si>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</si>
  <si>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</si>
  <si>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</si>
  <si>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</si>
  <si>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</si>
  <si>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</si>
  <si>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</si>
  <si>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</si>
  <si>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</si>
  <si>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</si>
  <si>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</si>
  <si>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</si>
  <si>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</si>
  <si>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</si>
  <si>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</si>
  <si>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</si>
  <si>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</si>
  <si>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</si>
  <si>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</si>
  <si>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</si>
  <si>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</si>
  <si>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</si>
  <si>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</si>
  <si>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</si>
  <si>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</si>
  <si>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</si>
  <si>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</si>
  <si>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</si>
  <si>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</si>
  <si>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</si>
  <si>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</si>
  <si>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</si>
  <si>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</si>
  <si>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</si>
  <si>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</si>
  <si>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</si>
  <si>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</si>
  <si>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</si>
  <si>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</si>
  <si>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</si>
  <si>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</si>
  <si>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</si>
  <si>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</si>
  <si>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</si>
  <si>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</si>
  <si>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</si>
  <si>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</si>
  <si>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</si>
  <si>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</si>
  <si>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</si>
  <si>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</si>
  <si>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</si>
  <si>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</si>
  <si>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</si>
  <si>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</si>
  <si>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</si>
  <si>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</si>
  <si>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</si>
  <si>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</si>
  <si>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</si>
  <si>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</si>
  <si>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</si>
  <si>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</si>
  <si>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</si>
  <si>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</si>
  <si>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</si>
  <si>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</si>
  <si>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</si>
  <si>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</si>
  <si>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</si>
  <si>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</si>
  <si>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</si>
  <si>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</si>
  <si>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</si>
  <si>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</si>
  <si>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</si>
  <si>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</si>
  <si>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</si>
  <si>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</si>
  <si>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</si>
  <si>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</si>
  <si>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</si>
  <si>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</si>
  <si>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</si>
  <si>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</si>
  <si>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</si>
  <si>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</si>
  <si>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</si>
  <si>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</si>
  <si>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</si>
  <si>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</si>
  <si>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</si>
  <si>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</si>
  <si>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</si>
  <si>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</si>
  <si>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</si>
  <si>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</si>
  <si>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</si>
  <si>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</si>
  <si>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</si>
  <si>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</si>
  <si>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</si>
  <si>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</si>
  <si>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</si>
  <si>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</si>
  <si>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</si>
  <si>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</si>
  <si>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</si>
  <si>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</si>
  <si>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</si>
  <si>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</si>
  <si>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</si>
  <si>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</si>
  <si>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</si>
  <si>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</si>
  <si>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</si>
  <si>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</si>
  <si>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</si>
  <si>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</si>
  <si>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</si>
  <si>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</si>
  <si>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</si>
  <si>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</si>
  <si>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</si>
  <si>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</si>
  <si>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</si>
  <si>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</si>
  <si>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</si>
  <si>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</si>
  <si>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</si>
  <si>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</si>
  <si>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</si>
  <si>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</si>
  <si>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</si>
  <si>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</si>
  <si>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</si>
  <si>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</si>
  <si>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</si>
  <si>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</si>
  <si>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</si>
  <si>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</si>
  <si>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</si>
  <si>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</si>
  <si>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</si>
  <si>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</si>
  <si>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</si>
  <si>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</si>
  <si>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</si>
  <si>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</si>
  <si>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</si>
  <si>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</si>
  <si>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</si>
  <si>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</si>
  <si>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</si>
  <si>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</si>
  <si>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</si>
  <si>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</si>
  <si>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</si>
  <si>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</si>
  <si>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</si>
  <si>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</si>
  <si>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</si>
  <si>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</si>
  <si>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</si>
  <si>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</si>
  <si>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</si>
  <si>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</si>
  <si>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</si>
  <si>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</si>
  <si>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</si>
  <si>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</si>
  <si>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</si>
  <si>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</si>
  <si>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</si>
  <si>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</si>
  <si>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</si>
  <si>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</si>
  <si>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</si>
  <si>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</si>
  <si>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</si>
  <si>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</si>
  <si>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</si>
  <si>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</si>
  <si>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</si>
  <si>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</si>
  <si>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</si>
  <si>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</si>
  <si>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</si>
  <si>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</si>
  <si>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</si>
  <si>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</si>
  <si>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</si>
  <si>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</si>
  <si>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</si>
  <si>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</si>
  <si>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</si>
  <si>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</si>
  <si>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</si>
  <si>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</si>
  <si>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</si>
  <si>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</si>
  <si>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</si>
  <si>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</si>
  <si>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</si>
  <si>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</si>
  <si>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</si>
  <si>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</si>
  <si>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</si>
  <si>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</si>
  <si>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</si>
  <si>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</si>
  <si>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</si>
  <si>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</si>
  <si>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</si>
  <si>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</si>
  <si>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</si>
  <si>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</si>
  <si>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</si>
  <si>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</si>
  <si>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</si>
  <si>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</si>
  <si>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</si>
  <si>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</si>
  <si>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</si>
  <si>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</si>
  <si>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</si>
  <si>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</si>
  <si>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</si>
  <si>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</si>
  <si>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</si>
  <si>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</si>
  <si>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</si>
  <si>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</si>
  <si>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</si>
  <si>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</si>
  <si>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</si>
  <si>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</si>
  <si>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</si>
  <si>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</si>
  <si>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</si>
  <si>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</si>
  <si>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</si>
  <si>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</si>
  <si>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</si>
  <si>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</si>
  <si>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</si>
  <si>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</si>
  <si>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</si>
  <si>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</si>
  <si>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</si>
  <si>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</si>
  <si>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</si>
  <si>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</si>
  <si>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</si>
  <si>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</si>
  <si>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</si>
  <si>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</si>
  <si>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</si>
  <si>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</si>
  <si>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</si>
  <si>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</si>
  <si>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</si>
  <si>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</si>
  <si>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</si>
  <si>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</si>
  <si>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</si>
  <si>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</si>
  <si>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</si>
  <si>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</si>
  <si>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</si>
  <si>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</si>
  <si>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</si>
  <si>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</si>
  <si>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</si>
  <si>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</si>
  <si>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</si>
  <si>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</si>
  <si>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</si>
  <si>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</si>
  <si>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</si>
  <si>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</si>
  <si>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</si>
  <si>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</si>
  <si>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</si>
  <si>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</si>
  <si>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</si>
  <si>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</si>
  <si>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</si>
  <si>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</si>
  <si>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</si>
  <si>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</si>
  <si>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</si>
  <si>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</si>
  <si>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</si>
  <si>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</si>
  <si>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</si>
  <si>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</si>
  <si>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</si>
  <si>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</si>
  <si>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</si>
  <si>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</si>
  <si>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</si>
  <si>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</si>
  <si>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</si>
  <si>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</si>
  <si>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</si>
  <si>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</si>
  <si>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</si>
  <si>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</si>
  <si>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</si>
  <si>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</si>
  <si>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</si>
  <si>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</si>
  <si>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</si>
  <si>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</si>
  <si>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</si>
  <si>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</si>
  <si>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</si>
  <si>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</si>
  <si>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</si>
  <si>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</si>
  <si>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</si>
  <si>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</si>
  <si>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</si>
  <si>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</si>
  <si>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</si>
  <si>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</si>
  <si>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</si>
  <si>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</si>
  <si>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</si>
  <si>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</si>
  <si>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</si>
  <si>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</si>
  <si>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</si>
  <si>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</si>
  <si>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</si>
  <si>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</si>
  <si>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</si>
  <si>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</si>
  <si>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</si>
  <si>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</si>
  <si>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</si>
  <si>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</si>
  <si>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</si>
  <si>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</si>
  <si>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</si>
  <si>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</si>
  <si>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</si>
  <si>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</si>
  <si>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</si>
  <si>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</si>
  <si>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</si>
  <si>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</si>
  <si>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</si>
  <si>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</si>
  <si>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</si>
  <si>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</si>
  <si>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</si>
  <si>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</si>
  <si>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</si>
  <si>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</si>
  <si>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</si>
  <si>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</si>
  <si>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</si>
  <si>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</si>
  <si>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</si>
  <si>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</si>
  <si>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</si>
  <si>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</si>
  <si>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</si>
  <si>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</si>
  <si>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</si>
  <si>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</si>
  <si>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</si>
  <si>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</si>
  <si>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</si>
  <si>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</si>
  <si>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</si>
  <si>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</si>
  <si>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</si>
  <si>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</si>
  <si>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</si>
  <si>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</si>
  <si>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</si>
  <si>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</si>
  <si>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</si>
  <si>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</si>
  <si>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</si>
  <si>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</si>
  <si>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</si>
  <si>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</si>
  <si>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</si>
  <si>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</si>
  <si>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</si>
  <si>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</si>
  <si>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</si>
  <si>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</si>
  <si>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</si>
  <si>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</si>
  <si>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</si>
  <si>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</si>
  <si>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</si>
  <si>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</si>
  <si>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</si>
  <si>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</si>
  <si>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</si>
  <si>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</si>
  <si>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</si>
  <si>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</si>
  <si>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</si>
  <si>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</si>
  <si>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</si>
  <si>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</si>
  <si>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</si>
  <si>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</si>
  <si>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</si>
  <si>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</si>
  <si>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</si>
  <si>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</si>
  <si>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</si>
  <si>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</si>
  <si>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</si>
  <si>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</si>
  <si>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</si>
  <si>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</si>
  <si>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</si>
  <si>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</si>
  <si>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</si>
  <si>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</si>
  <si>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</si>
  <si>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</si>
  <si>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</si>
  <si>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</si>
  <si>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</si>
  <si>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</si>
  <si>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</si>
  <si>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</si>
  <si>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</si>
  <si>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</si>
  <si>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</si>
  <si>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</si>
  <si>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</si>
  <si>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</si>
  <si>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</si>
  <si>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</si>
  <si>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</si>
  <si>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</si>
  <si>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</si>
  <si>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</si>
  <si>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</si>
  <si>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</si>
  <si>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</si>
  <si>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</si>
  <si>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</si>
  <si>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</si>
  <si>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</si>
  <si>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</si>
  <si>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</si>
  <si>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</si>
  <si>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</si>
  <si>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</si>
  <si>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</si>
  <si>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</si>
  <si>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</si>
  <si>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</si>
  <si>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</si>
  <si>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</si>
  <si>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</si>
  <si>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</si>
  <si>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</si>
  <si>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</si>
  <si>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</si>
  <si>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</si>
  <si>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</si>
  <si>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</si>
  <si>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</si>
  <si>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</si>
  <si>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</si>
  <si>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</si>
  <si>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</si>
  <si>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</si>
  <si>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</si>
  <si>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</si>
  <si>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</si>
  <si>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</si>
  <si>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</si>
  <si>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</si>
  <si>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</si>
  <si>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</si>
  <si>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</si>
  <si>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</si>
  <si>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</si>
  <si>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</si>
  <si>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</si>
  <si>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</si>
  <si>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</si>
  <si>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</si>
  <si>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</si>
  <si>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</si>
  <si>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</si>
  <si>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</si>
  <si>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</si>
  <si>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</si>
  <si>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</si>
  <si>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</si>
  <si>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</si>
  <si>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</si>
  <si>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</si>
  <si>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</si>
  <si>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</si>
  <si>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</si>
  <si>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</si>
  <si>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</si>
  <si>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</si>
  <si>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</si>
  <si>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</si>
  <si>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</si>
  <si>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</si>
  <si>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</si>
  <si>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</si>
  <si>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</si>
  <si>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</si>
  <si>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</si>
  <si>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</si>
  <si>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</si>
  <si>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</si>
  <si>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</si>
  <si>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</si>
  <si>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</si>
  <si>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</si>
  <si>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</si>
  <si>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</si>
  <si>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</si>
  <si>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</si>
  <si>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</si>
  <si>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</si>
  <si>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</si>
  <si>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</si>
  <si>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</si>
  <si>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</si>
  <si>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</si>
  <si>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</si>
  <si>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</si>
  <si>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</si>
  <si>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</si>
  <si>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</si>
  <si>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</si>
  <si>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</si>
  <si>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</si>
  <si>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</si>
  <si>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</si>
  <si>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</si>
  <si>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</si>
  <si>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</si>
  <si>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</si>
  <si>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</si>
  <si>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</si>
  <si>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</si>
  <si>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</si>
  <si>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</si>
  <si>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</si>
  <si>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</si>
  <si>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</si>
  <si>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</si>
  <si>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</si>
  <si>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</si>
  <si>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</si>
  <si>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</si>
  <si>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</si>
  <si>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</si>
  <si>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</si>
  <si>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</si>
  <si>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</si>
  <si>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</si>
  <si>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</si>
  <si>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</si>
  <si>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</si>
  <si>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</si>
  <si>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</si>
  <si>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</si>
  <si>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</si>
  <si>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</si>
  <si>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</si>
  <si>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</si>
  <si>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</si>
  <si>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</si>
  <si>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</si>
  <si>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</si>
  <si>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</si>
  <si>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</si>
  <si>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</si>
  <si>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</si>
  <si>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</si>
  <si>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</si>
  <si>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</si>
  <si>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</si>
  <si>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</si>
  <si>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</si>
  <si>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</si>
  <si>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</si>
  <si>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</si>
  <si>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</si>
  <si>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</si>
  <si>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</si>
  <si>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</si>
  <si>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</si>
  <si>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</si>
  <si>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</si>
  <si>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</si>
  <si>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</si>
  <si>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</si>
  <si>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</si>
  <si>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</si>
  <si>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</si>
  <si>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</si>
  <si>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</si>
  <si>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</si>
  <si>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</si>
  <si>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</si>
  <si>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</si>
  <si>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</si>
  <si>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</si>
  <si>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</si>
  <si>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</si>
  <si>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</si>
  <si>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</si>
  <si>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</si>
  <si>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</si>
  <si>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</si>
  <si>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</si>
  <si>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</si>
  <si>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</si>
  <si>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</si>
  <si>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</si>
  <si>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</si>
  <si>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</si>
  <si>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</si>
  <si>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</si>
  <si>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</si>
  <si>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</si>
  <si>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</si>
  <si>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</si>
  <si>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</si>
  <si>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</si>
  <si>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</si>
  <si>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</si>
  <si>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</si>
  <si>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</si>
  <si>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</si>
  <si>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</si>
  <si>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</si>
  <si>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</si>
  <si>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</si>
  <si>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</si>
  <si>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</si>
  <si>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</si>
  <si>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</si>
  <si>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</si>
  <si>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</si>
  <si>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</si>
  <si>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</si>
  <si>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</si>
  <si>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</si>
  <si>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</si>
  <si>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</si>
  <si>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</si>
  <si>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</si>
  <si>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</si>
  <si>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</si>
  <si>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</si>
  <si>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</si>
  <si>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</si>
  <si>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</si>
  <si>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</si>
  <si>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</si>
  <si>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</si>
  <si>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</si>
  <si>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</si>
  <si>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</si>
  <si>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</si>
  <si>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</si>
  <si>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</si>
  <si>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</si>
  <si>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</si>
  <si>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</si>
  <si>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</si>
  <si>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</si>
  <si>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</si>
  <si>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</si>
  <si>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</si>
  <si>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</si>
  <si>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</si>
  <si>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</si>
  <si>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</si>
  <si>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</si>
  <si>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</si>
  <si>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</si>
  <si>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</si>
  <si>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</si>
  <si>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</si>
  <si>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</si>
  <si>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</si>
  <si>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</si>
  <si>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</si>
  <si>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</si>
  <si>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</si>
  <si>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</si>
  <si>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</si>
  <si>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</si>
  <si>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</si>
  <si>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</si>
  <si>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</si>
  <si>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</si>
  <si>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</si>
  <si>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</si>
  <si>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</si>
  <si>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</si>
  <si>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</si>
  <si>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</si>
  <si>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</si>
  <si>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</si>
  <si>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</si>
  <si>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</si>
  <si>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</si>
  <si>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</si>
  <si>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</si>
  <si>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</si>
  <si>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</si>
  <si>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</si>
  <si>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</si>
  <si>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</si>
  <si>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</si>
  <si>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</si>
  <si>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</si>
  <si>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</si>
  <si>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</si>
  <si>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</si>
  <si>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</si>
  <si>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</si>
  <si>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</si>
  <si>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</si>
  <si>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</si>
  <si>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</si>
  <si>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</si>
  <si>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</si>
  <si>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</si>
  <si>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</si>
  <si>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</si>
  <si>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</si>
  <si>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</si>
  <si>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</si>
  <si>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</si>
  <si>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</si>
  <si>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</si>
  <si>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</si>
  <si>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</si>
  <si>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</si>
  <si>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</si>
  <si>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</si>
  <si>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</si>
  <si>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</si>
  <si>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</si>
  <si>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</si>
  <si>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</si>
  <si>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</si>
  <si>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</si>
  <si>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</si>
  <si>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</si>
  <si>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</si>
  <si>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</si>
  <si>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</si>
  <si>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</si>
  <si>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</si>
  <si>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</si>
  <si>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</si>
  <si>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</si>
  <si>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</si>
  <si>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</si>
  <si>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</si>
  <si>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</si>
  <si>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</si>
  <si>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</si>
  <si>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</si>
  <si>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</si>
  <si>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</si>
  <si>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</si>
  <si>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</si>
  <si>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</si>
  <si>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</si>
  <si>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</si>
  <si>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</si>
  <si>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</si>
  <si>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</si>
  <si>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</si>
  <si>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</si>
  <si>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</si>
  <si>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</si>
  <si>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</si>
  <si>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</si>
  <si>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</si>
  <si>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</si>
  <si>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</si>
  <si>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</si>
  <si>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</si>
  <si>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</si>
  <si>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</si>
  <si>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</si>
  <si>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</si>
  <si>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</si>
  <si>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</si>
  <si>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</si>
  <si>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</si>
  <si>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</si>
  <si>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</si>
  <si>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</si>
  <si>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</si>
  <si>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</si>
  <si>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</si>
  <si>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</si>
  <si>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</si>
  <si>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</si>
  <si>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</si>
  <si>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</si>
  <si>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</si>
  <si>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</si>
  <si>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</si>
  <si>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</si>
  <si>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</si>
  <si>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</si>
  <si>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</si>
  <si>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</si>
  <si>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</si>
  <si>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</si>
  <si>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</si>
  <si>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</si>
  <si>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</si>
  <si>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</si>
  <si>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</si>
  <si>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</si>
  <si>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</si>
  <si>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</si>
  <si>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</si>
  <si>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</si>
  <si>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</si>
  <si>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</si>
  <si>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</si>
  <si>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</si>
  <si>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</si>
  <si>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</si>
  <si>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</si>
  <si>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</si>
  <si>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</si>
  <si>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</si>
  <si>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</si>
  <si>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</si>
  <si>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</si>
  <si>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</si>
  <si>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</si>
  <si>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</si>
  <si>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</si>
  <si>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</si>
  <si>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</si>
  <si>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</si>
  <si>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</si>
  <si>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</si>
  <si>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</si>
  <si>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</si>
  <si>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</si>
  <si>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</si>
  <si>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</si>
  <si>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</si>
  <si>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</si>
  <si>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</si>
  <si>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</si>
  <si>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</si>
  <si>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</si>
  <si>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</si>
  <si>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</si>
  <si>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</si>
  <si>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</si>
  <si>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</si>
  <si>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</si>
  <si>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</si>
  <si>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</si>
  <si>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</si>
  <si>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</si>
  <si>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</si>
  <si>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</si>
  <si>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</si>
  <si>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</si>
  <si>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</si>
  <si>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</si>
  <si>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</si>
  <si>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</si>
  <si>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</si>
  <si>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</si>
  <si>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</si>
  <si>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</si>
  <si>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</si>
  <si>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</si>
  <si>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</si>
  <si>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</si>
  <si>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</si>
  <si>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</si>
  <si>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</si>
  <si>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</si>
  <si>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</si>
  <si>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</si>
  <si>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</si>
  <si>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</si>
  <si>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</si>
  <si>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</si>
  <si>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</si>
  <si>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</si>
  <si>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</si>
  <si>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</si>
  <si>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</si>
  <si>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</si>
  <si>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</si>
  <si>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</si>
  <si>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</si>
  <si>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</si>
  <si>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</si>
  <si>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</si>
  <si>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</si>
  <si>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</si>
  <si>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</si>
  <si>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</si>
  <si>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</si>
  <si>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</si>
  <si>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</si>
  <si>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</si>
  <si>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</si>
  <si>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</si>
  <si>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</si>
  <si>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</si>
  <si>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</si>
  <si>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</si>
  <si>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</si>
  <si>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</si>
  <si>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</si>
  <si>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</si>
  <si>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</si>
  <si>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</si>
  <si>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</si>
  <si>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</si>
  <si>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</si>
  <si>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</si>
  <si>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</si>
  <si>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</si>
  <si>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</si>
  <si>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</si>
  <si>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</si>
  <si>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</si>
  <si>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</si>
  <si>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</si>
  <si>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</si>
  <si>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</si>
  <si>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</si>
  <si>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</si>
  <si>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</si>
  <si>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</si>
  <si>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</si>
  <si>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</si>
  <si>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</si>
  <si>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</si>
  <si>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</si>
  <si>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</si>
  <si>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</si>
  <si>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</si>
  <si>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</si>
  <si>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</si>
  <si>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</si>
  <si>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</si>
  <si>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</si>
  <si>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</si>
  <si>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</si>
  <si>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</si>
  <si>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</si>
  <si>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</si>
  <si>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</si>
  <si>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</si>
  <si>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</si>
  <si>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</si>
  <si>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</si>
  <si>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</si>
  <si>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</si>
  <si>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</si>
  <si>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</si>
  <si>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</si>
  <si>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</si>
  <si>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</si>
  <si>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</si>
  <si>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</si>
  <si>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</si>
  <si>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</si>
  <si>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</si>
  <si>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</si>
  <si>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</si>
  <si>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</si>
  <si>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</si>
  <si>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</si>
  <si>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</si>
  <si>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</si>
  <si>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</si>
  <si>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</si>
  <si>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</si>
  <si>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</si>
  <si>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</si>
  <si>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</si>
  <si>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</si>
  <si>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</si>
  <si>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</si>
  <si>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</si>
  <si>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</si>
  <si>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</si>
  <si>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</si>
  <si>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</si>
  <si>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</si>
  <si>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</si>
  <si>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</si>
  <si>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</si>
  <si>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</si>
  <si>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</si>
  <si>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</si>
  <si>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</si>
  <si>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</si>
  <si>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</si>
  <si>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</si>
  <si>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</si>
  <si>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</si>
  <si>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</si>
  <si>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</si>
  <si>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</si>
  <si>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</si>
  <si>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</si>
  <si>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</si>
  <si>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</si>
  <si>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</si>
  <si>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</si>
  <si>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</si>
  <si>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</si>
  <si>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</si>
  <si>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</si>
  <si>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</si>
  <si>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</si>
  <si>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</si>
  <si>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</si>
  <si>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</si>
  <si>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</si>
  <si>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</si>
  <si>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</si>
  <si>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</si>
  <si>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</si>
  <si>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</si>
  <si>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</si>
  <si>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</si>
  <si>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</si>
  <si>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</si>
  <si>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</si>
  <si>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</si>
  <si>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</si>
  <si>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</si>
  <si>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</si>
  <si>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</si>
  <si>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</si>
  <si>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</si>
  <si>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</si>
  <si>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</si>
  <si>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</si>
  <si>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</si>
  <si>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</si>
  <si>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</si>
  <si>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</si>
  <si>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</si>
  <si>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</si>
  <si>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</si>
  <si>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</si>
  <si>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</si>
  <si>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</si>
  <si>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</si>
  <si>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</si>
  <si>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</si>
  <si>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</si>
  <si>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</si>
  <si>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</si>
  <si>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</si>
  <si>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</si>
  <si>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</si>
  <si>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</si>
  <si>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</si>
  <si>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</si>
  <si>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</si>
  <si>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</si>
  <si>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</si>
  <si>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</si>
  <si>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</si>
  <si>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</si>
  <si>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</si>
  <si>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</si>
  <si>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</si>
  <si>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</si>
  <si>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</si>
  <si>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</si>
  <si>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</si>
  <si>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</si>
  <si>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</si>
  <si>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</si>
  <si>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</si>
  <si>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</si>
  <si>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</si>
  <si>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</si>
  <si>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</si>
  <si>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</si>
  <si>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</si>
  <si>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</si>
  <si>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</si>
  <si>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</si>
  <si>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</si>
  <si>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</si>
  <si>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</si>
  <si>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</si>
  <si>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</si>
  <si>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</si>
  <si>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</si>
  <si>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</si>
  <si>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</si>
  <si>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</si>
  <si>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</si>
  <si>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</si>
  <si>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</si>
  <si>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</si>
  <si>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</si>
  <si>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</si>
  <si>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</si>
  <si>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</si>
  <si>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</si>
  <si>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</si>
  <si>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</si>
  <si>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</si>
  <si>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</si>
  <si>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</si>
  <si>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</si>
  <si>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</si>
  <si>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</si>
  <si>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</si>
  <si>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</si>
  <si>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</si>
  <si>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</si>
  <si>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</si>
  <si>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</si>
  <si>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</si>
  <si>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</si>
  <si>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</si>
  <si>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</si>
  <si>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</si>
  <si>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</si>
  <si>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</si>
  <si>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</si>
  <si>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</si>
  <si>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</si>
  <si>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</si>
  <si>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</si>
  <si>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</si>
  <si>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</si>
  <si>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</si>
  <si>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</si>
  <si>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</si>
  <si>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</si>
  <si>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</si>
  <si>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</si>
  <si>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</si>
  <si>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</si>
  <si>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</si>
  <si>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</si>
  <si>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</si>
  <si>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</si>
  <si>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</si>
  <si>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</si>
  <si>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</si>
  <si>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</si>
  <si>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</si>
  <si>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</si>
  <si>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</si>
  <si>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</si>
  <si>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</si>
  <si>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</si>
  <si>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</si>
  <si>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</si>
  <si>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</si>
  <si>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</si>
  <si>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</si>
  <si>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</si>
  <si>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</si>
  <si>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</si>
  <si>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</si>
  <si>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</si>
  <si>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</si>
  <si>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</si>
  <si>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</si>
  <si>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</si>
  <si>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</si>
  <si>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</si>
  <si>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</si>
  <si>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</si>
  <si>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</si>
  <si>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</si>
  <si>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</si>
  <si>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</si>
  <si>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</si>
  <si>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</si>
  <si>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</si>
  <si>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</si>
  <si>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</si>
  <si>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</si>
  <si>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</si>
  <si>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</si>
  <si>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</si>
  <si>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</si>
  <si>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</si>
  <si>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</si>
  <si>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</si>
  <si>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</si>
  <si>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</si>
  <si>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</si>
  <si>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</si>
  <si>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</si>
  <si>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</si>
  <si>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</si>
  <si>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</si>
  <si>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</si>
  <si>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</si>
  <si>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</si>
  <si>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</si>
  <si>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</si>
  <si>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</si>
  <si>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</si>
  <si>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</si>
  <si>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</si>
  <si>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</si>
  <si>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</si>
  <si>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</si>
  <si>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</si>
  <si>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</si>
  <si>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</si>
  <si>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</si>
  <si>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</si>
  <si>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</si>
  <si>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</si>
  <si>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</si>
  <si>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</si>
  <si>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</si>
  <si>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</si>
  <si>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</si>
  <si>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</si>
  <si>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</si>
  <si>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</si>
  <si>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</si>
  <si>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</si>
  <si>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</si>
  <si>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</si>
  <si>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</si>
  <si>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</si>
  <si>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</si>
  <si>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</si>
  <si>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</si>
  <si>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</si>
  <si>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</si>
  <si>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</si>
  <si>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</si>
  <si>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</si>
  <si>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</si>
  <si>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</si>
  <si>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</si>
  <si>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</si>
  <si>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</si>
  <si>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</si>
  <si>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</si>
  <si>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</si>
  <si>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</si>
  <si>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</si>
  <si>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</si>
  <si>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</si>
  <si>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</si>
  <si>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</si>
  <si>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</si>
  <si>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</si>
  <si>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</si>
  <si>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</si>
  <si>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</si>
  <si>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</si>
  <si>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</si>
  <si>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</si>
  <si>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</si>
  <si>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</si>
  <si>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</si>
  <si>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</si>
  <si>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</si>
  <si>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</si>
  <si>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</si>
  <si>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</si>
  <si>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</si>
  <si>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</si>
  <si>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</si>
  <si>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</si>
  <si>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</si>
  <si>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</si>
  <si>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</si>
  <si>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</si>
  <si>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</si>
  <si>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</si>
  <si>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</si>
  <si>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</si>
  <si>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</si>
  <si>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</si>
  <si>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</si>
  <si>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</si>
  <si>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</si>
  <si>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</si>
  <si>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</si>
  <si>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</si>
  <si>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</si>
  <si>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</si>
  <si>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</si>
  <si>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</si>
  <si>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</si>
  <si>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</si>
  <si>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</si>
  <si>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</si>
  <si>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</si>
  <si>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</si>
  <si>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</si>
  <si>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</si>
  <si>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</si>
  <si>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</si>
  <si>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</si>
  <si>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</si>
  <si>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</si>
  <si>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</si>
  <si>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</si>
  <si>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</si>
  <si>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</si>
  <si>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</si>
  <si>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</si>
  <si>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</si>
  <si>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</si>
  <si>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</si>
  <si>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</si>
  <si>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</si>
  <si>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</si>
  <si>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</si>
  <si>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</si>
  <si>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</si>
  <si>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</si>
  <si>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</si>
  <si>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</si>
  <si>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</si>
  <si>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</si>
  <si>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</si>
  <si>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</si>
  <si>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</si>
  <si>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</si>
  <si>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</si>
  <si>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</si>
  <si>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</si>
  <si>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</si>
  <si>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PCM-20251104-00000397</t>
  </si>
  <si>
    <t xml:space="preserve"> team facing major issue and site working by P.G 5G down due to Load issue </t>
  </si>
  <si>
    <t>PCM-20251104-00000767</t>
  </si>
  <si>
    <t xml:space="preserve">EM team at site checking </t>
  </si>
  <si>
    <t>NO PCM</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</si>
  <si>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</si>
  <si>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</si>
  <si>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</si>
  <si>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</si>
  <si>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</si>
  <si>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</si>
  <si>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</si>
  <si>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PCM-20251104-00000975</t>
  </si>
  <si>
    <t>EM Team on the way ETA: 40 Mins</t>
  </si>
  <si>
    <t>PCM-20251104-00000804</t>
  </si>
  <si>
    <t xml:space="preserve">At site TS </t>
  </si>
  <si>
    <t>PCM-20251104-00001039</t>
  </si>
  <si>
    <t xml:space="preserve">ETA 70 mins </t>
  </si>
  <si>
    <t>TT-20251104-00878 // NA</t>
  </si>
  <si>
    <t xml:space="preserve">ETA 100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</si>
</sst>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8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13" fillId="7" borderId="8" xfId="0" applyNumberFormat="1" applyFont="1" applyFill="1" applyBorder="1" applyAlignment="1">
      <alignment horizontal="center" vertical="center"/>
    </xf>
    <xf numFmtId="165" fontId="9" fillId="0" borderId="9" xfId="0" applyNumberFormat="1" applyFont="1" applyBorder="1" applyAlignment="1">
      <alignment horizontal="center" vertical="center" wrapText="1"/>
    </xf>
    <xf numFmtId="165" fontId="9" fillId="0" borderId="9"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9" totalsRowShown="0" headerRowDxfId="157" dataDxfId="156" headerRowBorderDxfId="154" tableBorderDxfId="155" totalsRowBorderDxfId="153">
  <autoFilter ref="A1:CJ1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6" totalsRowShown="0" headerRowDxfId="64" dataDxfId="63" headerRowBorderDxfId="61" tableBorderDxfId="62">
  <autoFilter ref="A1:L10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1" totalsRowShown="0" headerRowDxfId="48" dataDxfId="47" headerRowBorderDxfId="45" tableBorderDxfId="46" totalsRowBorderDxfId="44">
  <autoFilter ref="A1:L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7" totalsRowShown="0" headerRowDxfId="31" dataDxfId="30" headerRowBorderDxfId="28" tableBorderDxfId="29">
  <autoFilter ref="A1:L3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5" totalsRowShown="0" headerRowDxfId="15" dataDxfId="14" headerRowBorderDxfId="12" tableBorderDxfId="13">
  <autoFilter ref="A1:L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302.53342129629891</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45965.481847222225</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45965.481847222225</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45965.481847222225</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45965.481847222225</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45965.481847222225</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45965.481847222225</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45965.481847222225</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45965.481847222225</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45965.481847222225</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45965.481847222225</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45965.481847222225</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45965.481847222225</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45965.481847222225</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45965.481847222225</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45965.481847222225</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45965.481847222225</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45965.481847222225</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45965.481847222225</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45965.481847222225</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45965.481847222225</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45965.481847222225</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45965.481847222225</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45965.481847222225</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45965.481847222225</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45965.481847222225</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45965.481847222225</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45965.481847222225</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45965.481847222225</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45965.481847222225</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45965.481847222225</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45965.481847222225</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45965.481847222225</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45965.481847222225</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45965.481847222225</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45965.481847222225</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45965.481847222225</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45965.481847222225</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45965.481847222225</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45965.481847222225</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45965.481847222225</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45965.481847222225</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45965.481847222225</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45965.481847222225</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45965.481847222225</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45965.481847222225</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45965.481847222225</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45965.481847222225</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45965.481847222225</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45965.481847222225</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45965.481847222225</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45965.481847222225</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45965.481847222225</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45965.481847222225</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45965.481847222225</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45965.481847222225</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45965.481847222225</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45965.481847222225</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45965.481847222225</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45965.481847222225</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45965.481847222225</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45965.481847222225</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45965.481847222225</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45965.481847222225</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45965.481847222225</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45965.481847222225</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45965.481847222225</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45965.481847222225</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45965.481847222225</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45965.481847222225</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45965.481847222225</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45965.481847222225</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45965.481847222225</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45965.481847222225</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45965.481847222225</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45965.481847222225</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45965.481847222225</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45965.481847222225</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45965.481847222225</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45965.481847222225</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45965.481847222225</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45965.481847222225</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45965.481847222225</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45965.481847222225</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45965.481847222225</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45965.481847222225</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45965.481847222225</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45965.481847222225</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45965.481847222225</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45965.481847222225</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45965.481847222225</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45965.481847222225</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45965.481847222225</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45965.481847222225</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45965.481847222225</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45965.481847222225</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45965.481847222225</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45965.481847222225</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45965.481847222225</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45965.481847222225</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45965.481847222225</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DC62B595-CA36-49A5-9BC8-D3804D862D2E}"/>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9"/>
  <sheetViews>
    <sheetView workbookViewId="0">
      <selection activeCell="K5" sqref="K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140.48200925926358</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6.7397638888942311</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45965.481847222225</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45965.481847222225</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45965.481847222225</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45965.481847222225</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45965.481847222225</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45965.481847222225</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45965.481847222225</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45965.481847222225</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45965.481847222225</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45965.481847222225</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45965.481847222225</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45965.481847222225</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45965.481847222225</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45965.481847222225</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45965.481847222225</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45965.481847222225</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45965.481847222225</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45965.481847222225</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45965.481847222225</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45965.481847222225</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45965.481847222225</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45965.481847222225</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45965.481847222225</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45965.481847222225</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45965.481847222225</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45965.481847222225</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45965.481847222225</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45965.481847222225</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45965.481847222225</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45965.481847222225</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45965.481847222225</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45965.481847222225</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45965.481847222225</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45965.481847222225</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45965.481847222225</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45965.481847222225</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45965.481847222225</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45965.481847222225</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45965.481847222225</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45965.481847222225</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45965.481847222225</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45965.481847222225</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45965.481847222225</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45965.481847222225</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45965.481847222225</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45965.481847222225</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45965.481847222225</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45965.481847222225</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45965.481847222225</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45965.481847222225</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45965.481847222225</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45965.481847222225</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45965.481847222225</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45965.481847222225</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45965.481847222225</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45965.481847222225</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45965.481847222225</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45965.481847222225</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45965.481847222225</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45965.481847222225</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45965.481847222225</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45965.481847222225</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45965.481847222225</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45965.481847222225</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45965.481847222225</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45965.481847222225</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45965.481847222225</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45965.481847222225</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45965.481847222225</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45965.481847222225</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45965.481847222225</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45965.481847222225</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45965.481847222225</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45965.481847222225</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45965.481847222225</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45965.481847222225</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45965.481847222225</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45965.481847222225</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45965.481847222225</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45965.481847222225</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45965.481847222225</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45965.481847222225</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45965.481847222225</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45965.481847222225</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45965.481847222225</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45965.481847222225</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45965.481847222225</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45965.481847222225</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45965.481847222225</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45965.481847222225</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45965.481847222225</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45965.481847222225</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45965.481847222225</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45965.481847222225</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45965.481847222225</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45965.481847222225</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45965.481847222225</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45965.481847222225</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45965.481847222225</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45965.481847222225</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45965.481847222225</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45965.481847222225</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45965.481847222225</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45965.481847222225</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45965.481847222225</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45965.481847222225</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45965.481847222225</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45965.481847222225</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45965.481847222225</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45965.481847222225</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45965.481847222225</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45965.481847222225</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45965.481847222225</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45965.481847222225</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60"/>
      <c r="B119" s="161" t="str">
        <f>IFERROR(VLOOKUP(D119,DB!A:K,11,0),"")</f>
        <v/>
      </c>
      <c r="C119" s="161"/>
      <c r="D119" s="161"/>
      <c r="E119" s="162"/>
      <c r="F119" s="163"/>
      <c r="G119" s="164">
        <f ca="1">IFERROR(NOW()-F119,"-")</f>
        <v>45965.481847222225</v>
      </c>
      <c r="H119" s="163"/>
      <c r="I119" s="161" t="str">
        <f>IFERROR(VLOOKUP(D119,DB!A:F,6,0),"")</f>
        <v/>
      </c>
      <c r="J119" s="161" t="str">
        <f>IFERROR(VLOOKUP(D119,DB!A:G,7,0),"")</f>
        <v/>
      </c>
      <c r="K119" s="165"/>
      <c r="L119" s="161" t="str">
        <f>IFERROR(VLOOKUP(D119,DB!A:I,9,0),"")</f>
        <v/>
      </c>
      <c r="M119" s="161"/>
      <c r="N119" s="161"/>
      <c r="O119" s="161"/>
      <c r="P119" s="161"/>
      <c r="Q119" s="161"/>
      <c r="R119" s="161"/>
      <c r="S119" s="161"/>
      <c r="T119" s="161"/>
      <c r="U119" s="161"/>
      <c r="V119" s="161"/>
      <c r="W119" s="161"/>
      <c r="X119" s="161"/>
      <c r="Y119" s="161"/>
      <c r="Z119" s="161"/>
      <c r="AA119" s="161"/>
      <c r="AB119" s="161"/>
      <c r="AC119" s="161"/>
      <c r="AD119" s="161"/>
      <c r="AE119" s="161"/>
      <c r="AF119" s="161"/>
      <c r="AG119" s="161"/>
      <c r="AH119" s="161"/>
      <c r="AI119" s="161"/>
      <c r="AJ119" s="161"/>
      <c r="AK119" s="161"/>
      <c r="AL119" s="161"/>
      <c r="AM119" s="161"/>
      <c r="AN119" s="161"/>
      <c r="AO119" s="161"/>
      <c r="AP119" s="161"/>
      <c r="AQ119" s="161"/>
      <c r="AR119" s="161"/>
      <c r="AS119" s="161"/>
      <c r="AT119" s="161"/>
      <c r="AU119" s="161"/>
      <c r="AV119" s="161"/>
      <c r="AW119" s="161"/>
      <c r="AX119" s="161"/>
      <c r="AY119" s="161"/>
      <c r="AZ119" s="161"/>
      <c r="BA119" s="161"/>
      <c r="BB119" s="161"/>
      <c r="BC119" s="161"/>
      <c r="BD119" s="161"/>
      <c r="BE119" s="161"/>
      <c r="BF119" s="161"/>
      <c r="BG119" s="161"/>
      <c r="BH119" s="161"/>
      <c r="BI119" s="161"/>
      <c r="BJ119" s="161"/>
      <c r="BK119" s="161"/>
      <c r="BL119" s="161"/>
      <c r="BM119" s="161"/>
      <c r="BN119" s="161"/>
      <c r="BO119" s="161"/>
      <c r="BP119" s="161"/>
      <c r="BQ119" s="161"/>
      <c r="BR119" s="161"/>
      <c r="BS119" s="161"/>
      <c r="BT119" s="161"/>
      <c r="BU119" s="161"/>
      <c r="BV119" s="161"/>
      <c r="BW119" s="161"/>
      <c r="BX119" s="161"/>
      <c r="BY119" s="161"/>
      <c r="BZ119" s="161"/>
      <c r="CA119" s="161"/>
      <c r="CB119" s="161"/>
      <c r="CC119" s="161"/>
      <c r="CD119" s="161"/>
      <c r="CE119" s="161"/>
      <c r="CF119" s="161"/>
      <c r="CG119" s="161"/>
      <c r="CH119" s="161"/>
      <c r="CI119" s="161"/>
      <c r="CJ119" s="166"/>
    </row>
  </sheetData>
  <dataValidations count="2">
    <dataValidation allowBlank="1" showInputMessage="1" showErrorMessage="1" sqref="E1" xr:uid="{4D935161-CDD3-4592-B877-3FB59C99E142}"/>
    <dataValidation type="list" allowBlank="1" showInputMessage="1" showErrorMessage="1" sqref="E3:E1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6"/>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7" ca="1" si="0">IFERROR(NOW()-F2,"-")</f>
        <v>45965.481847222225</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45965.481847222225</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45965.481847222225</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45965.481847222225</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45965.481847222225</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45965.481847222225</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45965.481847222225</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45965.481847222225</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45965.481847222225</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45965.481847222225</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45965.481847222225</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45965.481847222225</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45965.481847222225</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45965.481847222225</v>
      </c>
      <c r="H15" s="22" t="s">
        <v>39107</v>
      </c>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45965.481847222225</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45965.481847222225</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45965.481847222225</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45965.481847222225</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45965.481847222225</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45965.481847222225</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45965.481847222225</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45965.481847222225</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45965.481847222225</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45965.481847222225</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45965.481847222225</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45965.481847222225</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ref="G28:G91" ca="1" si="1">IFERROR(NOW()-F28,"-")</f>
        <v>45965.481847222225</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45965.481847222225</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45965.481847222225</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45965.481847222225</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45965.481847222225</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45965.481847222225</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45965.481847222225</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45965.481847222225</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45965.481847222225</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45965.481847222225</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45965.481847222225</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45965.481847222225</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45965.481847222225</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45965.481847222225</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45965.481847222225</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45965.481847222225</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45965.481847222225</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45965.481847222225</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45965.481847222225</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45965.481847222225</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45965.481847222225</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45965.481847222225</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45965.481847222225</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45965.481847222225</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45965.481847222225</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45965.481847222225</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45965.481847222225</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45965.481847222225</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45965.481847222225</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45965.481847222225</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45965.481847222225</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45965.481847222225</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45965.481847222225</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45965.481847222225</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45965.481847222225</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45965.481847222225</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45965.481847222225</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45965.481847222225</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45965.481847222225</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45965.481847222225</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45965.481847222225</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45965.481847222225</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45965.481847222225</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45965.481847222225</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45965.481847222225</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45965.481847222225</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45965.481847222225</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45965.481847222225</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45965.481847222225</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45965.481847222225</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45965.481847222225</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45965.481847222225</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45965.481847222225</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45965.481847222225</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45965.481847222225</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45965.481847222225</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45965.481847222225</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45965.481847222225</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45965.481847222225</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45965.481847222225</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45965.481847222225</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45965.481847222225</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45965.481847222225</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45965.481847222225</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ref="G92:G155" ca="1" si="2">IFERROR(NOW()-F92,"-")</f>
        <v>45965.481847222225</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45965.481847222225</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45965.481847222225</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45965.481847222225</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45965.481847222225</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45965.481847222225</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45965.481847222225</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45965.481847222225</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45965.481847222225</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45965.481847222225</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45965.481847222225</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45965.481847222225</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45965.481847222225</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45965.481847222225</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45965.481847222225</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45965.481847222225</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45965.481847222225</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45965.481847222225</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45965.481847222225</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45965.481847222225</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45965.481847222225</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45965.481847222225</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45965.481847222225</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45965.481847222225</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45965.481847222225</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45965.481847222225</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45965.481847222225</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45965.481847222225</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45965.481847222225</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45965.481847222225</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45965.481847222225</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45965.481847222225</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45965.481847222225</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45965.481847222225</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45965.481847222225</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45965.481847222225</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45965.481847222225</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45965.481847222225</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45965.481847222225</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45965.481847222225</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45965.481847222225</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45965.481847222225</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45965.481847222225</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45965.481847222225</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45965.481847222225</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45965.481847222225</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45965.481847222225</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45965.481847222225</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45965.481847222225</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45965.481847222225</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45965.481847222225</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45965.481847222225</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45965.481847222225</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45965.481847222225</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45965.481847222225</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45965.481847222225</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45965.481847222225</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45965.481847222225</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45965.481847222225</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45965.481847222225</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45965.481847222225</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45965.481847222225</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45965.481847222225</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45965.481847222225</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ref="G156:G219" ca="1" si="3">IFERROR(NOW()-F156,"-")</f>
        <v>45965.481847222225</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45965.481847222225</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45965.481847222225</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45965.481847222225</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45965.481847222225</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45965.481847222225</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45965.481847222225</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45965.481847222225</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45965.481847222225</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45965.481847222225</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45965.481847222225</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45965.481847222225</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45965.481847222225</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45965.481847222225</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45965.481847222225</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45965.481847222225</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45965.481847222225</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45965.481847222225</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45965.481847222225</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45965.481847222225</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45965.481847222225</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45965.481847222225</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45965.481847222225</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45965.481847222225</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45965.481847222225</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45965.481847222225</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45965.481847222225</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45965.481847222225</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45965.481847222225</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45965.481847222225</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45965.481847222225</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45965.481847222225</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45965.481847222225</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45965.481847222225</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45965.481847222225</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45965.481847222225</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45965.481847222225</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45965.481847222225</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45965.481847222225</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45965.481847222225</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45965.481847222225</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45965.481847222225</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45965.481847222225</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45965.481847222225</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45965.481847222225</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45965.481847222225</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45965.481847222225</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45965.481847222225</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45965.481847222225</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45965.481847222225</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45965.481847222225</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45965.481847222225</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45965.481847222225</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45965.481847222225</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45965.481847222225</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45965.481847222225</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45965.481847222225</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45965.481847222225</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45965.481847222225</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45965.481847222225</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45965.481847222225</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45965.481847222225</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45965.481847222225</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45965.481847222225</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ref="G220:G283" ca="1" si="4">IFERROR(NOW()-F220,"-")</f>
        <v>45965.481847222225</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45965.481847222225</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45965.481847222225</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45965.481847222225</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45965.481847222225</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45965.481847222225</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45965.481847222225</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45965.481847222225</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45965.481847222225</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45965.481847222225</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45965.481847222225</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45965.481847222225</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45965.481847222225</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45965.481847222225</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45965.481847222225</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45965.481847222225</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45965.481847222225</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45965.481847222225</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45965.481847222225</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45965.481847222225</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45965.481847222225</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45965.481847222225</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45965.481847222225</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45965.481847222225</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45965.481847222225</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45965.481847222225</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45965.481847222225</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45965.481847222225</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45965.481847222225</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45965.481847222225</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45965.481847222225</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45965.481847222225</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45965.481847222225</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45965.481847222225</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45965.481847222225</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45965.481847222225</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45965.481847222225</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45965.481847222225</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45965.481847222225</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45965.481847222225</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45965.481847222225</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45965.481847222225</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45965.481847222225</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45965.481847222225</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45965.481847222225</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45965.481847222225</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45965.481847222225</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45965.481847222225</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45965.481847222225</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45965.481847222225</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45965.481847222225</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45965.481847222225</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45965.481847222225</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45965.481847222225</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45965.481847222225</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45965.481847222225</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45965.481847222225</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45965.481847222225</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45965.481847222225</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45965.481847222225</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45965.481847222225</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45965.481847222225</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45965.481847222225</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45965.481847222225</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ref="G284:G347" ca="1" si="5">IFERROR(NOW()-F284,"-")</f>
        <v>45965.481847222225</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45965.481847222225</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45965.481847222225</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45965.481847222225</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45965.481847222225</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45965.481847222225</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45965.481847222225</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45965.481847222225</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45965.481847222225</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45965.481847222225</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45965.481847222225</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45965.481847222225</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45965.481847222225</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45965.481847222225</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45965.481847222225</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45965.481847222225</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45965.481847222225</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45965.481847222225</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45965.481847222225</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45965.481847222225</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45965.481847222225</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45965.481847222225</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45965.481847222225</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45965.481847222225</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45965.481847222225</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45965.481847222225</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45965.481847222225</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45965.481847222225</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45965.481847222225</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45965.481847222225</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45965.481847222225</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45965.481847222225</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45965.481847222225</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45965.481847222225</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45965.481847222225</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45965.481847222225</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45965.481847222225</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45965.481847222225</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45965.481847222225</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45965.481847222225</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45965.481847222225</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45965.481847222225</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45965.481847222225</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45965.481847222225</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45965.481847222225</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45965.481847222225</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45965.481847222225</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45965.481847222225</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45965.481847222225</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45965.481847222225</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45965.481847222225</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45965.481847222225</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45965.481847222225</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45965.481847222225</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45965.481847222225</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45965.481847222225</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45965.481847222225</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45965.481847222225</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45965.481847222225</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45965.481847222225</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45965.481847222225</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45965.481847222225</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45965.481847222225</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45965.481847222225</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ref="G348:G411" ca="1" si="6">IFERROR(NOW()-F348,"-")</f>
        <v>45965.481847222225</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45965.481847222225</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45965.481847222225</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45965.481847222225</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45965.481847222225</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45965.481847222225</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45965.481847222225</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45965.481847222225</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45965.481847222225</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45965.481847222225</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45965.481847222225</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45965.481847222225</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45965.481847222225</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45965.481847222225</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45965.481847222225</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45965.481847222225</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45965.481847222225</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45965.481847222225</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45965.481847222225</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45965.481847222225</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45965.481847222225</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45965.481847222225</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45965.481847222225</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45965.481847222225</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45965.481847222225</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45965.481847222225</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45965.481847222225</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45965.481847222225</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45965.481847222225</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45965.481847222225</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45965.481847222225</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45965.481847222225</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45965.481847222225</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45965.481847222225</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45965.481847222225</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45965.481847222225</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45965.481847222225</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45965.481847222225</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45965.481847222225</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45965.481847222225</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45965.481847222225</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45965.481847222225</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45965.481847222225</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45965.481847222225</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45965.481847222225</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45965.481847222225</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45965.481847222225</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45965.481847222225</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45965.481847222225</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45965.481847222225</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45965.481847222225</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45965.481847222225</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45965.481847222225</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45965.481847222225</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45965.481847222225</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45965.481847222225</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45965.481847222225</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45965.481847222225</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45965.481847222225</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45965.481847222225</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45965.481847222225</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45965.481847222225</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45965.481847222225</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45965.481847222225</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ref="G412:G475" ca="1" si="7">IFERROR(NOW()-F412,"-")</f>
        <v>45965.481847222225</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45965.481847222225</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45965.481847222225</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45965.481847222225</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45965.481847222225</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45965.481847222225</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45965.481847222225</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45965.481847222225</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45965.481847222225</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45965.481847222225</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45965.481847222225</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45965.481847222225</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45965.481847222225</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45965.481847222225</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45965.481847222225</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45965.481847222225</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45965.481847222225</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45965.481847222225</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45965.481847222225</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45965.481847222225</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45965.481847222225</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45965.481847222225</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45965.481847222225</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45965.481847222225</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45965.481847222225</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45965.481847222225</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45965.481847222225</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45965.481847222225</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45965.481847222225</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45965.481847222225</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45965.481847222225</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45965.481847222225</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45965.481847222225</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45965.481847222225</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45965.481847222225</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45965.481847222225</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45965.481847222225</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45965.481847222225</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45965.481847222225</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45965.481847222225</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45965.481847222225</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45965.481847222225</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45965.481847222225</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45965.481847222225</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45965.481847222225</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45965.481847222225</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45965.481847222225</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45965.481847222225</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45965.481847222225</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45965.481847222225</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45965.481847222225</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45965.481847222225</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45965.481847222225</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45965.481847222225</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45965.481847222225</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45965.481847222225</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45965.481847222225</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45965.481847222225</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45965.481847222225</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45965.481847222225</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45965.481847222225</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45965.481847222225</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45965.481847222225</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45965.481847222225</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ref="G476:G539" ca="1" si="8">IFERROR(NOW()-F476,"-")</f>
        <v>45965.481847222225</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45965.481847222225</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45965.481847222225</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45965.481847222225</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45965.481847222225</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45965.481847222225</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45965.481847222225</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45965.481847222225</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45965.481847222225</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45965.481847222225</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45965.481847222225</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45965.481847222225</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45965.481847222225</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45965.481847222225</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45965.481847222225</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45965.481847222225</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45965.481847222225</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45965.481847222225</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45965.481847222225</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45965.481847222225</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45965.481847222225</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45965.481847222225</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45965.481847222225</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45965.481847222225</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45965.481847222225</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45965.481847222225</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45965.481847222225</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45965.481847222225</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45965.481847222225</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45965.481847222225</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45965.481847222225</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45965.481847222225</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45965.481847222225</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45965.481847222225</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45965.481847222225</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45965.481847222225</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45965.481847222225</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45965.481847222225</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45965.481847222225</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45965.481847222225</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45965.481847222225</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45965.481847222225</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45965.481847222225</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45965.481847222225</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45965.481847222225</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45965.481847222225</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45965.481847222225</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45965.481847222225</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45965.481847222225</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45965.481847222225</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45965.481847222225</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45965.481847222225</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45965.481847222225</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45965.481847222225</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45965.481847222225</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45965.481847222225</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45965.481847222225</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45965.481847222225</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45965.481847222225</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45965.481847222225</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45965.481847222225</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45965.481847222225</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45965.481847222225</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45965.481847222225</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ref="G540:G603" ca="1" si="9">IFERROR(NOW()-F540,"-")</f>
        <v>45965.481847222225</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45965.481847222225</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45965.481847222225</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45965.481847222225</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45965.481847222225</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45965.481847222225</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45965.481847222225</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45965.481847222225</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45965.481847222225</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45965.481847222225</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45965.481847222225</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45965.481847222225</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45965.481847222225</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45965.481847222225</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45965.481847222225</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45965.481847222225</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45965.481847222225</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45965.481847222225</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45965.481847222225</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45965.481847222225</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45965.481847222225</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45965.481847222225</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45965.481847222225</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45965.481847222225</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45965.481847222225</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45965.481847222225</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45965.481847222225</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45965.481847222225</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45965.481847222225</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45965.481847222225</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45965.481847222225</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45965.481847222225</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45965.481847222225</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45965.481847222225</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45965.481847222225</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45965.481847222225</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45965.481847222225</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45965.481847222225</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45965.481847222225</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45965.481847222225</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45965.481847222225</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45965.481847222225</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45965.481847222225</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45965.481847222225</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45965.481847222225</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45965.481847222225</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45965.481847222225</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45965.481847222225</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45965.481847222225</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45965.481847222225</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45965.481847222225</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45965.481847222225</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45965.481847222225</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45965.481847222225</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45965.481847222225</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45965.481847222225</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45965.481847222225</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45965.481847222225</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45965.481847222225</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45965.481847222225</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45965.481847222225</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45965.481847222225</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45965.481847222225</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45965.481847222225</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ref="G604:G667" ca="1" si="10">IFERROR(NOW()-F604,"-")</f>
        <v>45965.481847222225</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45965.481847222225</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45965.481847222225</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45965.481847222225</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45965.481847222225</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45965.481847222225</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45965.481847222225</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45965.481847222225</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45965.481847222225</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45965.481847222225</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45965.481847222225</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45965.481847222225</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45965.481847222225</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45965.481847222225</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45965.481847222225</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45965.481847222225</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45965.481847222225</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45965.481847222225</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45965.481847222225</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45965.481847222225</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45965.481847222225</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45965.481847222225</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45965.481847222225</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45965.481847222225</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45965.481847222225</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45965.481847222225</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45965.481847222225</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45965.481847222225</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45965.481847222225</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45965.481847222225</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45965.481847222225</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45965.481847222225</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45965.481847222225</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45965.481847222225</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45965.481847222225</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45965.481847222225</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45965.481847222225</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45965.481847222225</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45965.481847222225</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45965.481847222225</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45965.481847222225</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45965.481847222225</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45965.481847222225</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45965.481847222225</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45965.481847222225</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45965.481847222225</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45965.481847222225</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45965.481847222225</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45965.481847222225</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45965.481847222225</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45965.481847222225</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45965.481847222225</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45965.481847222225</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45965.481847222225</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45965.481847222225</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45965.481847222225</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45965.481847222225</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45965.481847222225</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45965.481847222225</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45965.481847222225</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45965.481847222225</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45965.481847222225</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45965.481847222225</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45965.481847222225</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ref="G668:G731" ca="1" si="11">IFERROR(NOW()-F668,"-")</f>
        <v>45965.481847222225</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45965.481847222225</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45965.481847222225</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45965.481847222225</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45965.481847222225</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45965.481847222225</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45965.481847222225</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45965.481847222225</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45965.481847222225</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45965.481847222225</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45965.481847222225</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45965.481847222225</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45965.481847222225</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45965.481847222225</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45965.481847222225</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45965.481847222225</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45965.481847222225</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45965.481847222225</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45965.481847222225</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45965.481847222225</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45965.481847222225</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45965.481847222225</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45965.481847222225</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45965.481847222225</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45965.481847222225</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45965.481847222225</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45965.481847222225</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45965.481847222225</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45965.481847222225</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45965.481847222225</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45965.481847222225</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45965.481847222225</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45965.481847222225</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45965.481847222225</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45965.481847222225</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45965.481847222225</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45965.481847222225</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45965.481847222225</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45965.481847222225</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45965.481847222225</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45965.481847222225</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45965.481847222225</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45965.481847222225</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45965.481847222225</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45965.481847222225</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45965.481847222225</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45965.481847222225</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45965.481847222225</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45965.481847222225</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45965.481847222225</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45965.481847222225</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45965.481847222225</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45965.481847222225</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45965.481847222225</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45965.481847222225</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45965.481847222225</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45965.481847222225</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45965.481847222225</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45965.481847222225</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45965.481847222225</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45965.481847222225</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45965.481847222225</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45965.481847222225</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45965.481847222225</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ref="G732:G795" ca="1" si="12">IFERROR(NOW()-F732,"-")</f>
        <v>45965.481847222225</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45965.481847222225</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45965.481847222225</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45965.481847222225</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45965.481847222225</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45965.481847222225</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45965.481847222225</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45965.481847222225</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45965.481847222225</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45965.481847222225</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45965.481847222225</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45965.481847222225</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45965.481847222225</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45965.481847222225</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45965.481847222225</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45965.481847222225</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45965.481847222225</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45965.481847222225</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45965.481847222225</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45965.481847222225</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45965.481847222225</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45965.481847222225</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45965.481847222225</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45965.481847222225</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45965.481847222225</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45965.481847222225</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45965.481847222225</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45965.481847222225</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45965.481847222225</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45965.481847222225</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45965.481847222225</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45965.481847222225</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45965.481847222225</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45965.481847222225</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45965.481847222225</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45965.481847222225</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45965.481847222225</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45965.481847222225</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45965.481847222225</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45965.481847222225</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45965.481847222225</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45965.481847222225</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45965.481847222225</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45965.481847222225</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45965.481847222225</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45965.481847222225</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45965.481847222225</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45965.481847222225</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45965.481847222225</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45965.481847222225</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45965.481847222225</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45965.481847222225</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45965.481847222225</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45965.481847222225</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45965.481847222225</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45965.481847222225</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45965.481847222225</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45965.481847222225</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45965.481847222225</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45965.481847222225</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45965.481847222225</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45965.481847222225</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45965.481847222225</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45965.481847222225</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ref="G796:G859" ca="1" si="13">IFERROR(NOW()-F796,"-")</f>
        <v>45965.481847222225</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45965.481847222225</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45965.481847222225</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45965.481847222225</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45965.481847222225</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45965.481847222225</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45965.481847222225</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45965.481847222225</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45965.481847222225</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45965.481847222225</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45965.481847222225</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45965.481847222225</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45965.481847222225</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45965.481847222225</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45965.481847222225</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45965.481847222225</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45965.481847222225</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45965.481847222225</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45965.481847222225</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45965.481847222225</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45965.481847222225</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45965.481847222225</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45965.481847222225</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45965.481847222225</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45965.481847222225</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45965.481847222225</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45965.481847222225</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45965.481847222225</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45965.481847222225</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45965.481847222225</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45965.481847222225</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45965.481847222225</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45965.481847222225</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45965.481847222225</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45965.481847222225</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45965.481847222225</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45965.481847222225</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45965.481847222225</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45965.481847222225</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45965.481847222225</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45965.481847222225</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45965.481847222225</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45965.481847222225</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45965.481847222225</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45965.481847222225</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45965.481847222225</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45965.481847222225</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45965.481847222225</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45965.481847222225</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45965.481847222225</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45965.481847222225</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45965.481847222225</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45965.481847222225</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45965.481847222225</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45965.481847222225</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45965.481847222225</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45965.481847222225</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45965.481847222225</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45965.481847222225</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45965.481847222225</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45965.481847222225</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45965.481847222225</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45965.481847222225</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45965.481847222225</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ref="G860:G923" ca="1" si="14">IFERROR(NOW()-F860,"-")</f>
        <v>45965.481847222225</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45965.481847222225</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45965.481847222225</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45965.481847222225</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45965.481847222225</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45965.481847222225</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45965.481847222225</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45965.481847222225</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45965.481847222225</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45965.481847222225</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45965.481847222225</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45965.481847222225</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45965.481847222225</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45965.481847222225</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45965.481847222225</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45965.481847222225</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45965.481847222225</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45965.481847222225</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45965.481847222225</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45965.481847222225</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45965.481847222225</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45965.481847222225</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45965.481847222225</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45965.481847222225</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45965.481847222225</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45965.481847222225</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45965.481847222225</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45965.481847222225</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45965.481847222225</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45965.481847222225</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45965.481847222225</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45965.481847222225</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45965.481847222225</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45965.481847222225</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45965.481847222225</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45965.481847222225</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45965.481847222225</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45965.481847222225</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45965.481847222225</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45965.481847222225</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45965.481847222225</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45965.481847222225</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45965.481847222225</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45965.481847222225</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45965.481847222225</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45965.481847222225</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45965.481847222225</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45965.481847222225</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45965.481847222225</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45965.481847222225</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45965.481847222225</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45965.481847222225</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45965.481847222225</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45965.481847222225</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45965.481847222225</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45965.481847222225</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45965.481847222225</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45965.481847222225</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45965.481847222225</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45965.481847222225</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45965.481847222225</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45965.481847222225</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45965.481847222225</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45965.481847222225</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ref="G924:G987" ca="1" si="15">IFERROR(NOW()-F924,"-")</f>
        <v>45965.481847222225</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45965.481847222225</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45965.481847222225</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45965.481847222225</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45965.481847222225</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45965.481847222225</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45965.481847222225</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45965.481847222225</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45965.481847222225</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45965.481847222225</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45965.481847222225</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45965.481847222225</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45965.481847222225</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45965.481847222225</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45965.481847222225</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45965.481847222225</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45965.481847222225</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45965.481847222225</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45965.481847222225</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45965.481847222225</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45965.481847222225</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45965.481847222225</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45965.481847222225</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45965.481847222225</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45965.481847222225</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45965.481847222225</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45965.481847222225</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45965.481847222225</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45965.481847222225</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45965.481847222225</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45965.481847222225</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45965.481847222225</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45965.481847222225</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45965.481847222225</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45965.481847222225</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45965.481847222225</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45965.481847222225</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45965.481847222225</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45965.481847222225</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45965.481847222225</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45965.481847222225</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45965.481847222225</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45965.481847222225</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45965.481847222225</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45965.481847222225</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45965.481847222225</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45965.481847222225</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45965.481847222225</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45965.481847222225</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45965.481847222225</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45965.481847222225</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45965.481847222225</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45965.481847222225</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45965.481847222225</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45965.481847222225</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45965.481847222225</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45965.481847222225</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45965.481847222225</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45965.481847222225</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45965.481847222225</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45965.481847222225</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45965.481847222225</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45965.481847222225</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45965.481847222225</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ref="G988:G1051" ca="1" si="16">IFERROR(NOW()-F988,"-")</f>
        <v>45965.481847222225</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45965.481847222225</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45965.481847222225</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45965.481847222225</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45965.481847222225</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45965.481847222225</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45965.481847222225</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45965.481847222225</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45965.481847222225</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45965.481847222225</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45965.481847222225</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45965.481847222225</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45965.481847222225</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45965.481847222225</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45965.481847222225</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45965.481847222225</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45965.481847222225</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45965.481847222225</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45965.481847222225</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45965.481847222225</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45965.481847222225</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45965.481847222225</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45965.481847222225</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45965.481847222225</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45965.481847222225</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45965.481847222225</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45965.481847222225</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45965.481847222225</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45965.481847222225</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45965.481847222225</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45965.481847222225</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45965.481847222225</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45965.481847222225</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45965.481847222225</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45965.481847222225</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45965.481847222225</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45965.481847222225</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45965.481847222225</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45965.481847222225</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45965.481847222225</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45965.481847222225</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45965.481847222225</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45965.481847222225</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45965.481847222225</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45965.481847222225</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45965.481847222225</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45965.481847222225</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45965.481847222225</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45965.481847222225</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45965.481847222225</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45965.481847222225</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45965.481847222225</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45965.481847222225</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45965.481847222225</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45965.481847222225</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45965.481847222225</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45965.481847222225</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45965.481847222225</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45965.481847222225</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45965.481847222225</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45965.481847222225</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45965.481847222225</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45965.481847222225</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45965.481847222225</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ref="G1052:G1066" ca="1" si="17">IFERROR(NOW()-F1052,"-")</f>
        <v>45965.481847222225</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45965.481847222225</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45965.481847222225</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45965.481847222225</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45965.481847222225</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45965.481847222225</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45965.481847222225</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45965.481847222225</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45965.481847222225</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45965.481847222225</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45965.481847222225</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45965.481847222225</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45965.481847222225</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45965.481847222225</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45965.481847222225</v>
      </c>
      <c r="H1066" s="22"/>
      <c r="I1066" s="19" t="str">
        <f>IFERROR(VLOOKUP(D1066,DB!A:F,6,0),"")</f>
        <v/>
      </c>
      <c r="J1066" s="18" t="str">
        <f>IFERROR(VLOOKUP(D1066,DB!A:G,7,0),"")</f>
        <v/>
      </c>
      <c r="K1066" s="46"/>
      <c r="L1066" s="23" t="str">
        <f>IFERROR(VLOOKUP(D1066,DB!A:I,9,0),"")</f>
        <v/>
      </c>
    </row>
  </sheetData>
  <dataValidations count="2">
    <dataValidation allowBlank="1" showInputMessage="1" showErrorMessage="1" sqref="E1" xr:uid="{5914219A-CB83-432D-936A-CC0CB6F3982A}"/>
    <dataValidation type="list" allowBlank="1" showInputMessage="1" showErrorMessage="1" sqref="E2:E10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1"/>
  <sheetViews>
    <sheetView workbookViewId="0">
      <selection activeCell="D21" sqref="D2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39108</v>
      </c>
      <c r="B2" s="93" t="str">
        <f>IFERROR(VLOOKUP(D2,DB!A:K,11,0),"")</f>
        <v>R4</v>
      </c>
      <c r="C2" s="96">
        <v>1</v>
      </c>
      <c r="D2" s="93" t="s">
        <v>35092</v>
      </c>
      <c r="E2" s="97" t="s">
        <v>39021</v>
      </c>
      <c r="F2" s="98">
        <v>45703.480717592596</v>
      </c>
      <c r="G2" s="99">
        <f ca="1">IFERROR(NOW()-F2,"")</f>
        <v>262.00112962962885</v>
      </c>
      <c r="H2" s="98">
        <v>45703.474768518521</v>
      </c>
      <c r="I2" s="98" t="str">
        <f>IFERROR(VLOOKUP(D2,DB!A:F,6,0),"")</f>
        <v>SCECO</v>
      </c>
      <c r="J2" s="98" t="str">
        <f>IFERROR(VLOOKUP(D2,DB!A:G,7,0),"")</f>
        <v>Dead</v>
      </c>
      <c r="K2" s="100" t="s">
        <v>39109</v>
      </c>
      <c r="L2" s="93" t="str">
        <f>IFERROR(VLOOKUP(D2,DB!A:I,9,0),"")</f>
        <v>Latis</v>
      </c>
    </row>
    <row r="3" spans="1:16" ht="30" customHeight="1">
      <c r="A3" s="118" t="s">
        <v>39110</v>
      </c>
      <c r="B3" s="118" t="str">
        <f>IFERROR(VLOOKUP(D3,DB!A:K,11,0),"")</f>
        <v>R4</v>
      </c>
      <c r="C3" s="119">
        <v>2</v>
      </c>
      <c r="D3" s="120" t="s">
        <v>36418</v>
      </c>
      <c r="E3" s="97" t="s">
        <v>39021</v>
      </c>
      <c r="F3" s="122">
        <v>45965.201967592591</v>
      </c>
      <c r="G3" s="123">
        <f ca="1">IFERROR(NOW()-F3,"")</f>
        <v>0.27987962963379687</v>
      </c>
      <c r="H3" s="122">
        <v>45965.159062500003</v>
      </c>
      <c r="I3" s="118" t="str">
        <f>IFERROR(VLOOKUP(D3,DB!A:F,6,0),"")</f>
        <v>Generator-SG</v>
      </c>
      <c r="J3" s="118" t="str">
        <f>IFERROR(VLOOKUP(D3,DB!A:G,7,0),"")</f>
        <v>No BB Shifted</v>
      </c>
      <c r="K3" s="124" t="s">
        <v>39111</v>
      </c>
      <c r="L3" s="120" t="str">
        <f>IFERROR(VLOOKUP(D3,DB!A:I,9,0),"")</f>
        <v>Latis</v>
      </c>
    </row>
    <row r="4" spans="1:16" ht="15" customHeight="1">
      <c r="A4" s="118" t="s">
        <v>39112</v>
      </c>
      <c r="B4" s="118" t="str">
        <f>IFERROR(VLOOKUP(D4,DB!A:K,11,0),"")</f>
        <v>R4</v>
      </c>
      <c r="C4" s="119">
        <v>1</v>
      </c>
      <c r="D4" s="120" t="s">
        <v>38410</v>
      </c>
      <c r="E4" s="97" t="s">
        <v>39100</v>
      </c>
      <c r="F4" s="122">
        <v>45965.377199074072</v>
      </c>
      <c r="G4" s="123">
        <f ca="1">IFERROR(NOW()-F4,"")</f>
        <v>0.1046481481535011</v>
      </c>
      <c r="H4" s="122">
        <v>45965.377199074072</v>
      </c>
      <c r="I4" s="118" t="str">
        <f>IFERROR(VLOOKUP(D4,DB!A:F,6,0),"")</f>
        <v>SCECO</v>
      </c>
      <c r="J4" s="118" t="str">
        <f>IFERROR(VLOOKUP(D4,DB!A:G,7,0),"")</f>
        <v>No BB Shifted</v>
      </c>
      <c r="K4" s="124" t="s">
        <v>39113</v>
      </c>
      <c r="L4" s="120" t="str">
        <f>IFERROR(VLOOKUP(D4,DB!A:I,9,0),"")</f>
        <v>Latis</v>
      </c>
    </row>
    <row r="5" spans="1:16" ht="15" customHeight="1">
      <c r="A5" s="118" t="s">
        <v>39114</v>
      </c>
      <c r="B5" s="118" t="str">
        <f>IFERROR(VLOOKUP(D5,DB!A:K,11,0),"")</f>
        <v>R4</v>
      </c>
      <c r="C5" s="119">
        <v>1</v>
      </c>
      <c r="D5" s="120" t="s">
        <v>34987</v>
      </c>
      <c r="E5" s="97" t="s">
        <v>39021</v>
      </c>
      <c r="F5" s="122"/>
      <c r="G5" s="123">
        <f ca="1">IFERROR(NOW()-F5,"")</f>
        <v>45965.481847222225</v>
      </c>
      <c r="H5" s="122">
        <v>45965.45144675926</v>
      </c>
      <c r="I5" s="118" t="str">
        <f>IFERROR(VLOOKUP(D5,DB!A:F,6,0),"")</f>
        <v>SCECO</v>
      </c>
      <c r="J5" s="118" t="str">
        <f>IFERROR(VLOOKUP(D5,DB!A:G,7,0),"")</f>
        <v>Vandalized</v>
      </c>
      <c r="K5" s="124" t="s">
        <v>39115</v>
      </c>
      <c r="L5" s="120" t="str">
        <f>IFERROR(VLOOKUP(D5,DB!A:I,9,0),"")</f>
        <v>Latis</v>
      </c>
    </row>
    <row r="6" spans="1:16" ht="15" customHeight="1">
      <c r="A6" s="118"/>
      <c r="B6" s="118" t="str">
        <f>IFERROR(VLOOKUP(D6,DB!A:K,11,0),"")</f>
        <v/>
      </c>
      <c r="C6" s="119"/>
      <c r="D6" s="120"/>
      <c r="E6" s="97"/>
      <c r="F6" s="122"/>
      <c r="G6" s="123">
        <f ca="1">IFERROR(NOW()-F6,"")</f>
        <v>45965.481847222225</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45965.481847222225</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45965.481847222225</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45965.481847222225</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45965.481847222225</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c r="E11" s="97"/>
      <c r="F11" s="122"/>
      <c r="G11" s="123">
        <f ca="1">IFERROR(NOW()-F11,"")</f>
        <v>45965.481847222225</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45965.481847222225</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45965.481847222225</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45965.481847222225</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45965.481847222225</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45965.481847222225</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45965.481847222225</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45965.481847222225</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45965.481847222225</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45965.481847222225</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93"/>
      <c r="E21" s="97"/>
      <c r="F21" s="122"/>
      <c r="G21" s="123">
        <f ca="1">IFERROR(NOW()-F21,"")</f>
        <v>45965.481847222225</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45965.481847222225</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45965.481847222225</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93"/>
      <c r="E24" s="97"/>
      <c r="F24" s="122"/>
      <c r="G24" s="123">
        <f ca="1">IFERROR(NOW()-F24,"")</f>
        <v>45965.481847222225</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45965.481847222225</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45965.481847222225</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45965.481847222225</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45965.481847222225</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45965.481847222225</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45965.481847222225</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45965.481847222225</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45965.481847222225</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45965.481847222225</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45965.481847222225</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45965.481847222225</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45965.481847222225</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45965.481847222225</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45965.481847222225</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45965.481847222225</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45965.481847222225</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45965.481847222225</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45965.481847222225</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45965.481847222225</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45965.481847222225</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45965.481847222225</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45965.481847222225</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45965.481847222225</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45965.481847222225</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45965.481847222225</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45965.481847222225</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45965.481847222225</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45965.481847222225</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97"/>
      <c r="F53" s="122"/>
      <c r="G53" s="123">
        <f ca="1">IFERROR(NOW()-F53,"")</f>
        <v>45965.481847222225</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97"/>
      <c r="F54" s="122"/>
      <c r="G54" s="123">
        <f ca="1">IFERROR(NOW()-F54,"")</f>
        <v>45965.481847222225</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97"/>
      <c r="F55" s="122"/>
      <c r="G55" s="123">
        <f ca="1">IFERROR(NOW()-F55,"")</f>
        <v>45965.481847222225</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97"/>
      <c r="F56" s="122"/>
      <c r="G56" s="123">
        <f ca="1">IFERROR(NOW()-F56,"")</f>
        <v>45965.481847222225</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97"/>
      <c r="F57" s="122"/>
      <c r="G57" s="123">
        <f ca="1">IFERROR(NOW()-F57,"")</f>
        <v>45965.481847222225</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97"/>
      <c r="F58" s="122"/>
      <c r="G58" s="123">
        <f ca="1">IFERROR(NOW()-F58,"")</f>
        <v>45965.481847222225</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97"/>
      <c r="F59" s="122"/>
      <c r="G59" s="123">
        <f ca="1">IFERROR(NOW()-F59,"")</f>
        <v>45965.481847222225</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97"/>
      <c r="F60" s="122"/>
      <c r="G60" s="123">
        <f ca="1">IFERROR(NOW()-F60,"")</f>
        <v>45965.481847222225</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45965.481847222225</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45965.481847222225</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45965.481847222225</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45965.481847222225</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45965.481847222225</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45965.481847222225</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45965.481847222225</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45965.481847222225</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45965.481847222225</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45965.481847222225</v>
      </c>
      <c r="H70" s="122"/>
      <c r="I70" s="118" t="str">
        <f>IFERROR(VLOOKUP(D70,DB!A:F,6,0),"")</f>
        <v/>
      </c>
      <c r="J70" s="118" t="str">
        <f>IFERROR(VLOOKUP(D70,DB!A:G,7,0),"")</f>
        <v/>
      </c>
      <c r="K70" s="124"/>
      <c r="L70" s="120" t="str">
        <f>IFERROR(VLOOKUP(D70,DB!A:I,9,0),"")</f>
        <v/>
      </c>
    </row>
    <row r="71" spans="1:12" ht="15" customHeight="1">
      <c r="A71" s="125"/>
      <c r="B71" s="125" t="str">
        <f>IFERROR(VLOOKUP(D71,DB!A:K,11,0),"")</f>
        <v/>
      </c>
      <c r="C71" s="126"/>
      <c r="D71" s="127"/>
      <c r="E71" s="128"/>
      <c r="F71" s="129"/>
      <c r="G71" s="130">
        <f ca="1">IFERROR(NOW()-F71,"")</f>
        <v>45965.481847222225</v>
      </c>
      <c r="H71" s="129"/>
      <c r="I71" s="125" t="str">
        <f>IFERROR(VLOOKUP(D71,DB!A:F,6,0),"")</f>
        <v/>
      </c>
      <c r="J71" s="125" t="str">
        <f>IFERROR(VLOOKUP(D71,DB!A:G,7,0),"")</f>
        <v/>
      </c>
      <c r="K71" s="131"/>
      <c r="L71" s="127" t="str">
        <f>IFERROR(VLOOKUP(D71,DB!A:I,9,0),"")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3"/>
  <sheetViews>
    <sheetView workbookViewId="0">
      <selection activeCell="D11" sqref="D11"/>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73.649787037036731</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39100</v>
      </c>
      <c r="F3" s="38">
        <v>45926.188877314817</v>
      </c>
      <c r="G3" s="143">
        <f t="shared" ref="G3" ca="1" si="0">IFERROR(NOW()-F3,"")</f>
        <v>39.292969907408406</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39100</v>
      </c>
      <c r="F4" s="152">
        <v>45948.661111111112</v>
      </c>
      <c r="G4" s="153">
        <f ca="1">IFERROR(NOW()-F4,"")</f>
        <v>16.820736111112637</v>
      </c>
      <c r="H4" s="152">
        <v>45948.661111111112</v>
      </c>
      <c r="I4" s="151" t="str">
        <f>IFERROR(VLOOKUP(D4,DB!A:F,6,0),"")</f>
        <v>SCECO</v>
      </c>
      <c r="J4" s="151" t="str">
        <f>IFERROR(VLOOKUP(D4,DB!A:G,7,0),"")</f>
        <v>Dead</v>
      </c>
      <c r="K4" s="151" t="s">
        <v>39121</v>
      </c>
      <c r="L4" s="151" t="str">
        <f>IFERROR(VLOOKUP(D4,DB!A:I,9,0),"")</f>
        <v>Latis</v>
      </c>
    </row>
    <row r="5" spans="1:13" ht="15">
      <c r="A5" s="151" t="s">
        <v>39122</v>
      </c>
      <c r="B5" s="151" t="str">
        <f>IFERROR(VLOOKUP(D5,DB!A:K,11,0),"")</f>
        <v>R5</v>
      </c>
      <c r="C5" s="151">
        <v>2</v>
      </c>
      <c r="D5" s="151" t="s">
        <v>38302</v>
      </c>
      <c r="E5" s="151" t="s">
        <v>39021</v>
      </c>
      <c r="F5" s="152">
        <v>45965.457546296297</v>
      </c>
      <c r="G5" s="153">
        <f ca="1">IFERROR(NOW()-F5,"")</f>
        <v>2.4300925928400829E-2</v>
      </c>
      <c r="H5" s="152">
        <v>45965.443657407406</v>
      </c>
      <c r="I5" s="151" t="str">
        <f>IFERROR(VLOOKUP(D5,DB!A:F,6,0),"")</f>
        <v>SCECO</v>
      </c>
      <c r="J5" s="151" t="str">
        <f>IFERROR(VLOOKUP(D5,DB!A:G,7,0),"")</f>
        <v>Haj Removal</v>
      </c>
      <c r="K5" s="151" t="s">
        <v>39123</v>
      </c>
      <c r="L5" s="151" t="str">
        <f>IFERROR(VLOOKUP(D5,DB!A:I,9,0),"")</f>
        <v>Latis</v>
      </c>
    </row>
    <row r="6" spans="1:13" ht="15">
      <c r="A6" s="151"/>
      <c r="B6" s="151" t="str">
        <f>IFERROR(VLOOKUP(D6,DB!A:K,11,0),"")</f>
        <v/>
      </c>
      <c r="C6" s="151"/>
      <c r="D6" s="151"/>
      <c r="E6" s="151"/>
      <c r="F6" s="152"/>
      <c r="G6" s="153">
        <f ca="1">IFERROR(NOW()-F6,"")</f>
        <v>45965.481847222225</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45965.481847222225</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45965.481847222225</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45965.481847222225</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45965.481847222225</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45965.481847222225</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45965.481847222225</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45965.481847222225</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45965.481847222225</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45965.481847222225</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45965.481847222225</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45965.481847222225</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45965.481847222225</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45965.481847222225</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45965.481847222225</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45965.481847222225</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45965.481847222225</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45965.481847222225</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45965.481847222225</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45965.481847222225</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45965.481847222225</v>
      </c>
      <c r="H26" s="152"/>
      <c r="I26" s="151" t="str">
        <f>IFERROR(VLOOKUP(D26,DB!A:F,6,0),"")</f>
        <v/>
      </c>
      <c r="J26" s="151" t="str">
        <f>IFERROR(VLOOKUP(D26,DB!A:G,7,0),"")</f>
        <v/>
      </c>
      <c r="K26" s="151"/>
      <c r="L26" s="151" t="str">
        <f>IFERROR(VLOOKUP(D26,DB!A:I,9,0),"")</f>
        <v/>
      </c>
    </row>
    <row r="27" spans="1:12" ht="15">
      <c r="A27" s="157"/>
      <c r="B27" s="157" t="str">
        <f>IFERROR(VLOOKUP(D27,DB!A:K,11,0),"")</f>
        <v/>
      </c>
      <c r="C27" s="157"/>
      <c r="D27" s="157"/>
      <c r="E27" s="157"/>
      <c r="F27" s="158"/>
      <c r="G27" s="159">
        <f ca="1">IFERROR(NOW()-F27,"")</f>
        <v>45965.481847222225</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45965.481847222225</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45965.481847222225</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45965.481847222225</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45965.481847222225</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45965.481847222225</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45965.481847222225</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45965.481847222225</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45965.481847222225</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45965.481847222225</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45965.481847222225</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45965.481847222225</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45965.481847222225</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45965.481847222225</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45965.481847222225</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45965.481847222225</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45965.481847222225</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45965.481847222225</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45965.481847222225</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45965.481847222225</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45965.481847222225</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45965.481847222225</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45965.481847222225</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45965.481847222225</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45965.481847222225</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45965.481847222225</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45965.481847222225</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45965.481847222225</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45965.481847222225</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45965.481847222225</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45965.481847222225</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45965.481847222225</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45965.481847222225</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45965.481847222225</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45965.481847222225</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45965.481847222225</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45965.481847222225</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45965.481847222225</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45965.481847222225</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45965.481847222225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45965.481847222225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45965.481847222225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45965.481847222225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45965.481847222225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45965.481847222225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45965.481847222225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45965.481847222225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45965.481847222225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45965.481847222225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45965.481847222225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45965.481847222225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45965.481847222225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45965.481847222225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45965.481847222225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45965.481847222225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45965.481847222225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45965.481847222225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45965.481847222225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45965.481847222225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45965.481847222225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45965.481847222225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45965.481847222225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45965.481847222225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45965.481847222225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45965.481847222225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45965.481847222225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45965.481847222225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45965.481847222225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45965.481847222225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45965.481847222225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45965.481847222225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45965.481847222225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45965.481847222225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45965.481847222225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45965.481847222225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45965.481847222225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45965.481847222225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45965.481847222225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45965.481847222225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45965.481847222225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45965.481847222225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45965.481847222225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45965.481847222225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45965.481847222225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45965.481847222225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45965.481847222225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45965.481847222225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45965.481847222225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45965.481847222225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45965.481847222225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45965.481847222225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45965.481847222225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45965.481847222225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45965.481847222225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45965.481847222225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45965.481847222225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45965.481847222225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45965.481847222225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45965.481847222225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45965.481847222225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45965.481847222225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45965.481847222225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45965.481847222225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45965.481847222225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45965.481847222225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45965.481847222225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45965.481847222225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45965.481847222225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45965.481847222225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45965.481847222225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45965.481847222225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45965.481847222225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45965.481847222225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45965.481847222225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45965.481847222225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45965.481847222225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45965.481847222225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45965.481847222225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45965.481847222225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45965.481847222225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45965.481847222225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45965.481847222225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45965.481847222225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45965.481847222225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45965.481847222225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45965.481847222225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45965.481847222225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45965.481847222225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45965.481847222225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45965.481847222225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45965.481847222225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45965.481847222225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45965.481847222225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45965.481847222225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45965.481847222225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45965.481847222225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45965.481847222225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45965.481847222225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45965.481847222225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45965.481847222225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45965.481847222225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45965.481847222225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45965.481847222225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45965.481847222225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45965.481847222225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45965.481847222225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45965.481847222225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45965.481847222225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45965.481847222225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45965.481847222225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45965.481847222225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45965.481847222225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45965.481847222225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45965.481847222225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45965.481847222225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45965.481847222225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45965.481847222225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45965.481847222225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45965.481847222225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45965.481847222225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45965.481847222225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45965.481847222225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45965.481847222225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45965.481847222225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45965.481847222225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45965.481847222225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45965.481847222225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45965.481847222225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45965.481847222225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45965.481847222225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45965.481847222225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45965.481847222225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45965.481847222225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45965.481847222225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45965.481847222225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45965.481847222225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45965.481847222225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45965.481847222225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45965.481847222225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45965.481847222225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45965.481847222225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45965.481847222225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45965.481847222225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45965.481847222225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45965.481847222225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45965.481847222225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45965.481847222225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45965.481847222225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45965.481847222225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45965.481847222225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45965.481847222225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45965.481847222225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45965.481847222225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45965.481847222225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45965.481847222225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45965.481847222225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45965.481847222225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45965.481847222225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45965.481847222225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45965.481847222225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45965.481847222225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45965.481847222225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45965.481847222225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45965.481847222225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45965.481847222225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45965.481847222225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45965.481847222225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45965.481847222225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45965.481847222225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45965.481847222225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45965.481847222225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45965.481847222225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45965.481847222225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45965.481847222225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45965.481847222225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45965.481847222225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45965.481847222225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45965.481847222225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45965.481847222225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45965.481847222225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45965.481847222225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45965.481847222225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45965.481847222225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45965.481847222225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45965.481847222225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45965.481847222225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45965.481847222225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45965.481847222225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45965.481847222225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45965.481847222225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45965.481847222225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45965.481847222225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45965.481847222225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45965.481847222225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45965.481847222225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45965.481847222225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45965.481847222225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45965.481847222225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45965.481847222225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45965.481847222225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45965.481847222225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45965.481847222225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45965.481847222225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45965.481847222225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45965.481847222225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45965.481847222225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45965.481847222225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45965.481847222225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45965.481847222225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45965.481847222225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45965.481847222225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45965.481847222225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45965.481847222225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45965.481847222225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45965.481847222225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45965.481847222225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45965.481847222225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45965.481847222225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45965.481847222225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45965.481847222225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45965.481847222225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45965.481847222225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45965.481847222225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45965.481847222225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45965.481847222225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45965.481847222225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45965.481847222225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45965.481847222225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45965.481847222225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45965.481847222225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45965.481847222225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45965.481847222225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45965.481847222225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45965.481847222225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45965.481847222225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45965.481847222225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45965.481847222225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45965.481847222225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45965.481847222225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45965.481847222225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45965.481847222225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45965.481847222225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45965.481847222225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45965.481847222225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45965.481847222225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45965.481847222225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45965.481847222225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45965.481847222225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45965.481847222225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45965.481847222225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45965.481847222225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45965.481847222225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45965.481847222225</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45965.481847222225</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45965.481847222225</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45965.481847222225</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45965.481847222225</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45965.481847222225</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45965.481847222225</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45965.481847222225</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45965.481847222225</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45965.481847222225</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45965.481847222225</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45965.481847222225</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45965.481847222225</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45965.481847222225</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45965.481847222225</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45965.481847222225</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45965.481847222225</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45965.481847222225</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45965.481847222225</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45965.481847222225</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45965.481847222225</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45965.481847222225</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45965.481847222225</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45965.481847222225</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45965.481847222225</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45965.481847222225</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45965.481847222225</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45965.481847222225</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45965.481847222225</v>
      </c>
      <c r="H347" s="158"/>
      <c r="I347" s="157" t="str">
        <f>IFERROR(VLOOKUP(D347,DB!A:F,6,0),"")</f>
        <v/>
      </c>
      <c r="J347" s="157" t="str">
        <f>IFERROR(VLOOKUP(D347,DB!A:G,7,0),"")</f>
        <v/>
      </c>
      <c r="K347" s="157"/>
      <c r="L347" s="157" t="str">
        <f>IFERROR(VLOOKUP(D347,DB!A:I,9,0),"")</f>
        <v/>
      </c>
    </row>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7" ht="15"/>
    <row r="458" ht="15"/>
    <row r="460" ht="15"/>
    <row r="461" ht="15"/>
    <row r="462" ht="15"/>
    <row r="463" ht="15"/>
    <row r="465" ht="15"/>
    <row r="466" ht="15"/>
    <row r="473" ht="15"/>
    <row r="474" ht="15"/>
    <row r="475" ht="15"/>
    <row r="476" ht="15"/>
    <row r="477" ht="15"/>
    <row r="478" ht="15"/>
    <row r="481" ht="15"/>
    <row r="482" ht="15"/>
    <row r="483" ht="15"/>
    <row r="484" ht="15"/>
    <row r="485" ht="15"/>
    <row r="486" ht="15"/>
    <row r="487" ht="15"/>
    <row r="488" ht="15"/>
    <row r="489" ht="15"/>
    <row r="490" ht="15"/>
    <row r="491" ht="15"/>
    <row r="492"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8" ht="15"/>
    <row r="549" ht="15"/>
    <row r="586" ht="15"/>
    <row r="587" ht="15"/>
    <row r="588" ht="15"/>
    <row r="589" ht="15"/>
    <row r="590" ht="15"/>
    <row r="591" ht="15"/>
    <row r="592" ht="15"/>
    <row r="593" ht="15"/>
    <row r="594" ht="15"/>
    <row r="595"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6" ht="15"/>
    <row r="677" ht="15"/>
    <row r="678" ht="15"/>
    <row r="680" ht="15"/>
    <row r="681"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885" ht="15"/>
    <row r="886" ht="15"/>
    <row r="887" ht="15"/>
    <row r="888" ht="15"/>
    <row r="889" ht="15"/>
    <row r="890" ht="15"/>
    <row r="896" ht="15"/>
    <row r="897" ht="15"/>
    <row r="898" ht="15"/>
    <row r="899" ht="15"/>
    <row r="900" ht="15"/>
    <row r="901" ht="15"/>
    <row r="902"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3" ht="15"/>
    <row r="954" ht="15"/>
    <row r="960" ht="15"/>
    <row r="961" ht="15"/>
    <row r="963" ht="15"/>
    <row r="964" ht="15"/>
    <row r="965" ht="15"/>
    <row r="966" ht="15"/>
    <row r="967" ht="15"/>
    <row r="968" ht="15"/>
    <row r="969" ht="15"/>
    <row r="971" ht="15"/>
    <row r="972" ht="15"/>
    <row r="973"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2" ht="15"/>
    <row r="1043" ht="15"/>
    <row r="1044" ht="15"/>
    <row r="1045" ht="15"/>
    <row r="1046" ht="15"/>
    <row r="1047" ht="15"/>
    <row r="1048" ht="15"/>
    <row r="1049" ht="15"/>
    <row r="1050" ht="15"/>
    <row r="1051" ht="15"/>
    <row r="1052" ht="15"/>
    <row r="1053" ht="15"/>
    <row r="1054" ht="15"/>
    <row r="1055" ht="15"/>
    <row r="1057" ht="15"/>
    <row r="1058" ht="15"/>
    <row r="1059" ht="15"/>
    <row r="1060" ht="15"/>
    <row r="1061" ht="15"/>
    <row r="1062" ht="15"/>
    <row r="1063" ht="15"/>
    <row r="1064" ht="15"/>
    <row r="1065" ht="15"/>
    <row r="1066" ht="15"/>
    <row r="1067" ht="15"/>
    <row r="1068" ht="15"/>
    <row r="1071" ht="15"/>
    <row r="1072" ht="15"/>
    <row r="1073" ht="15"/>
    <row r="1074" ht="15"/>
    <row r="1075" ht="15"/>
    <row r="1076" ht="15"/>
    <row r="1077" ht="15"/>
    <row r="1079" ht="15"/>
    <row r="1080" ht="15"/>
    <row r="1081" ht="15"/>
    <row r="1082" ht="15"/>
    <row r="1083" ht="15"/>
    <row r="1084" ht="15"/>
    <row r="1085" ht="15"/>
    <row r="1086" ht="15"/>
    <row r="1087" ht="15"/>
    <row r="1088" ht="15"/>
    <row r="1089" ht="15"/>
    <row r="1091" ht="15"/>
    <row r="1092" ht="15"/>
    <row r="1093" ht="15"/>
    <row r="1094" ht="15"/>
    <row r="1095" ht="15"/>
    <row r="1096" ht="15"/>
    <row r="1097" ht="15"/>
    <row r="1098" ht="15"/>
    <row r="1099" ht="15"/>
    <row r="1100" ht="15"/>
    <row r="1108" ht="15"/>
    <row r="1109" ht="15"/>
    <row r="1112" ht="15"/>
    <row r="1113" ht="15"/>
    <row r="1114" ht="15"/>
    <row r="1115" ht="15"/>
    <row r="1116" ht="15"/>
    <row r="1117" ht="15"/>
    <row r="1118" ht="15"/>
    <row r="1119" ht="15"/>
    <row r="1122" ht="15"/>
    <row r="1123" ht="15"/>
    <row r="1124" ht="15"/>
    <row r="1125" ht="15"/>
    <row r="1126" ht="15"/>
    <row r="1127" ht="15"/>
    <row r="1128" ht="15"/>
    <row r="1129" ht="15"/>
    <row r="1130" ht="15"/>
    <row r="1131" ht="15"/>
    <row r="1132" ht="15"/>
    <row r="1133" ht="15"/>
    <row r="1135" ht="15"/>
    <row r="1136" ht="15"/>
    <row r="1137" ht="15"/>
    <row r="1140" ht="15"/>
    <row r="1142" ht="15"/>
    <row r="1144" ht="15"/>
    <row r="1147" ht="15"/>
    <row r="1148" ht="15"/>
    <row r="1149" ht="15"/>
    <row r="1151" ht="15"/>
    <row r="1153" ht="15"/>
    <row r="1154" ht="15"/>
    <row r="1155" ht="15"/>
    <row r="1156" ht="15"/>
    <row r="1157" ht="15"/>
    <row r="1159" ht="15"/>
    <row r="1160" ht="15"/>
    <row r="1161" ht="15"/>
    <row r="1162" ht="15"/>
    <row r="1164" ht="15"/>
    <row r="1166" ht="15"/>
    <row r="1167" ht="15"/>
    <row r="1169" ht="15"/>
    <row r="1170" ht="15"/>
    <row r="1171" ht="15"/>
    <row r="1172" ht="15"/>
    <row r="1174" ht="15"/>
    <row r="1176" ht="15"/>
    <row r="1177" ht="15"/>
    <row r="1178" ht="15"/>
    <row r="1179" ht="15"/>
    <row r="1181" ht="15"/>
    <row r="1182" ht="15"/>
    <row r="1183" ht="15"/>
    <row r="1184" ht="15"/>
    <row r="1185" ht="15"/>
    <row r="1186" ht="15"/>
    <row r="1187" ht="15"/>
    <row r="1190" ht="15"/>
    <row r="1192" ht="15"/>
    <row r="1193" ht="15"/>
    <row r="1194" ht="15"/>
    <row r="1195" ht="15"/>
    <row r="1196" ht="15"/>
    <row r="1197" ht="15"/>
    <row r="1198" ht="15"/>
    <row r="1199" ht="15"/>
    <row r="1202" ht="15"/>
    <row r="1203" ht="15"/>
    <row r="1205" ht="15"/>
    <row r="1207" ht="15"/>
    <row r="1208" ht="15"/>
    <row r="1209" ht="15"/>
    <row r="1210" ht="15"/>
    <row r="1211" ht="15"/>
    <row r="1215" ht="15"/>
    <row r="1216" ht="15"/>
    <row r="1218" ht="15"/>
    <row r="1219" ht="15"/>
    <row r="1222" ht="15"/>
    <row r="1223" ht="15"/>
    <row r="1227" ht="15"/>
    <row r="1234" ht="15"/>
    <row r="1236" ht="15"/>
    <row r="1237" ht="15"/>
    <row r="1238" ht="15"/>
    <row r="1245" ht="15"/>
    <row r="1246" ht="15"/>
    <row r="1247" ht="15"/>
    <row r="1248" ht="15"/>
    <row r="1250" ht="15"/>
    <row r="1252" ht="15"/>
    <row r="1261" ht="15"/>
    <row r="1262" ht="15"/>
    <row r="1263" ht="15"/>
  </sheetData>
  <dataValidations count="2">
    <dataValidation allowBlank="1" showInputMessage="1" showErrorMessage="1" sqref="E1" xr:uid="{920C6338-E771-4DAE-8C89-92A9093EA4DE}"/>
    <dataValidation type="list" allowBlank="1" showInputMessage="1" showErrorMessage="1" sqref="E2:E3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5"/>
  <sheetViews>
    <sheetView tabSelected="1" workbookViewId="0">
      <selection activeCell="E4" sqref="E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39124</v>
      </c>
      <c r="B2" s="169" t="str">
        <f>IFERROR(VLOOKUP(D2,DB!A:K,11,0),"")</f>
        <v>R6</v>
      </c>
      <c r="C2" s="170">
        <v>1</v>
      </c>
      <c r="D2" s="169" t="s">
        <v>38753</v>
      </c>
      <c r="E2" s="102" t="s">
        <v>39021</v>
      </c>
      <c r="F2" s="179">
        <v>45965.407511574071</v>
      </c>
      <c r="G2" s="115">
        <f t="shared" ref="G2" ca="1" si="0">IFERROR(NOW()-F2,"-")</f>
        <v>7.4335648154374212E-2</v>
      </c>
      <c r="H2" s="171">
        <v>45965.401620370372</v>
      </c>
      <c r="I2" s="169" t="str">
        <f>IFERROR(VLOOKUP(D2,DB!A:F,6,0),"")</f>
        <v>Generator-SG</v>
      </c>
      <c r="J2" s="169" t="str">
        <f>IFERROR(VLOOKUP(D2,DB!A:G,7,0),"")</f>
        <v>Good</v>
      </c>
      <c r="K2" s="172" t="s">
        <v>39125</v>
      </c>
      <c r="L2" s="173" t="str">
        <f>IFERROR(VLOOKUP(D2,DB!A:I,9,0),"")</f>
        <v>Latis</v>
      </c>
    </row>
    <row r="3" spans="1:16383" ht="31.5" customHeight="1">
      <c r="A3" s="174" t="s">
        <v>39126</v>
      </c>
      <c r="B3" s="175" t="str">
        <f>IFERROR(VLOOKUP(D3,DB!A:K,11,0),"")</f>
        <v>R6</v>
      </c>
      <c r="C3" s="170">
        <v>1</v>
      </c>
      <c r="D3" s="175" t="s">
        <v>33695</v>
      </c>
      <c r="E3" s="102" t="s">
        <v>39021</v>
      </c>
      <c r="F3" s="180">
        <v>45965.468449074076</v>
      </c>
      <c r="G3" s="115">
        <f t="shared" ref="G3:G35" ca="1" si="1">IFERROR(NOW()-F3,"-")</f>
        <v>1.3398148148553446E-2</v>
      </c>
      <c r="H3" s="177">
        <v>45965.46193287037</v>
      </c>
      <c r="I3" s="175" t="str">
        <f>IFERROR(VLOOKUP(D3,DB!A:F,6,0),"")</f>
        <v>SCECO</v>
      </c>
      <c r="J3" s="169" t="str">
        <f>IFERROR(VLOOKUP(D3,DB!A:G,7,0),"")</f>
        <v>Weak</v>
      </c>
      <c r="K3" s="172" t="s">
        <v>39127</v>
      </c>
      <c r="L3" s="178" t="str">
        <f>IFERROR(VLOOKUP(D3,DB!A:I,9,0),"")</f>
        <v>Latis</v>
      </c>
    </row>
    <row r="4" spans="1:16383" ht="31.5" customHeight="1">
      <c r="A4" s="174" t="s">
        <v>39128</v>
      </c>
      <c r="B4" s="175" t="str">
        <f>IFERROR(VLOOKUP(D4,DB!A:K,11,0),"")</f>
        <v>R6</v>
      </c>
      <c r="C4" s="170">
        <v>1</v>
      </c>
      <c r="D4" s="175" t="s">
        <v>34396</v>
      </c>
      <c r="E4" s="102" t="s">
        <v>39021</v>
      </c>
      <c r="F4" s="177"/>
      <c r="G4" s="115">
        <f t="shared" ca="1" si="1"/>
        <v>45965.481847222225</v>
      </c>
      <c r="H4" s="177">
        <v>45965.469097222223</v>
      </c>
      <c r="I4" s="175" t="str">
        <f>IFERROR(VLOOKUP(D4,DB!A:F,6,0),"")</f>
        <v>SCECO</v>
      </c>
      <c r="J4" s="169" t="str">
        <f>IFERROR(VLOOKUP(D4,DB!A:G,7,0),"")</f>
        <v>Vandalized</v>
      </c>
      <c r="K4" s="172" t="s">
        <v>39129</v>
      </c>
      <c r="L4" s="178" t="str">
        <f>IFERROR(VLOOKUP(D4,DB!A:I,9,0),"")</f>
        <v>Latis</v>
      </c>
    </row>
    <row r="5" spans="1:16383" ht="31.5" customHeight="1">
      <c r="A5" s="174"/>
      <c r="B5" s="175" t="str">
        <f>IFERROR(VLOOKUP(D5,DB!A:K,11,0),"")</f>
        <v/>
      </c>
      <c r="C5" s="170"/>
      <c r="D5" s="175"/>
      <c r="E5" s="102"/>
      <c r="F5" s="177"/>
      <c r="G5" s="115">
        <f t="shared" ca="1" si="1"/>
        <v>45965.481847222225</v>
      </c>
      <c r="H5" s="177"/>
      <c r="I5" s="175" t="str">
        <f>IFERROR(VLOOKUP(D5,DB!A:F,6,0),"")</f>
        <v/>
      </c>
      <c r="J5" s="169" t="str">
        <f>IFERROR(VLOOKUP(D5,DB!A:G,7,0),"")</f>
        <v/>
      </c>
      <c r="K5" s="172"/>
      <c r="L5" s="178" t="str">
        <f>IFERROR(VLOOKUP(D5,DB!A:I,9,0),"")</f>
        <v/>
      </c>
    </row>
    <row r="6" spans="1:16383" ht="31.5" customHeight="1">
      <c r="A6" s="174"/>
      <c r="B6" s="175" t="str">
        <f>IFERROR(VLOOKUP(D6,DB!A:K,11,0),"")</f>
        <v/>
      </c>
      <c r="C6" s="170"/>
      <c r="D6" s="175"/>
      <c r="E6" s="102"/>
      <c r="F6" s="177"/>
      <c r="G6" s="115">
        <f t="shared" ca="1" si="1"/>
        <v>45965.481847222225</v>
      </c>
      <c r="H6" s="177"/>
      <c r="I6" s="175" t="str">
        <f>IFERROR(VLOOKUP(D6,DB!A:F,6,0),"")</f>
        <v/>
      </c>
      <c r="J6" s="169" t="str">
        <f>IFERROR(VLOOKUP(D6,DB!A:G,7,0),"")</f>
        <v/>
      </c>
      <c r="K6" s="172"/>
      <c r="L6" s="178" t="str">
        <f>IFERROR(VLOOKUP(D6,DB!A:I,9,0),"")</f>
        <v/>
      </c>
    </row>
    <row r="7" spans="1:16383" ht="31.5" customHeight="1">
      <c r="A7" s="174"/>
      <c r="B7" s="175" t="str">
        <f>IFERROR(VLOOKUP(D7,DB!A:K,11,0),"")</f>
        <v/>
      </c>
      <c r="C7" s="170"/>
      <c r="D7" s="175"/>
      <c r="E7" s="102"/>
      <c r="F7" s="177"/>
      <c r="G7" s="115">
        <f t="shared" ca="1" si="1"/>
        <v>45965.481847222225</v>
      </c>
      <c r="H7" s="177"/>
      <c r="I7" s="175" t="str">
        <f>IFERROR(VLOOKUP(D7,DB!A:F,6,0),"")</f>
        <v/>
      </c>
      <c r="J7" s="169" t="str">
        <f>IFERROR(VLOOKUP(D7,DB!A:G,7,0),"")</f>
        <v/>
      </c>
      <c r="K7" s="172"/>
      <c r="L7" s="178" t="str">
        <f>IFERROR(VLOOKUP(D7,DB!A:I,9,0),"")</f>
        <v/>
      </c>
    </row>
    <row r="8" spans="1:16383" ht="31.5" customHeight="1">
      <c r="A8" s="174"/>
      <c r="B8" s="175" t="str">
        <f>IFERROR(VLOOKUP(D8,DB!A:K,11,0),"")</f>
        <v/>
      </c>
      <c r="C8" s="170"/>
      <c r="D8" s="175"/>
      <c r="E8" s="102"/>
      <c r="F8" s="177"/>
      <c r="G8" s="115">
        <f t="shared" ca="1" si="1"/>
        <v>45965.481847222225</v>
      </c>
      <c r="H8" s="177"/>
      <c r="I8" s="175" t="str">
        <f>IFERROR(VLOOKUP(D8,DB!A:F,6,0),"")</f>
        <v/>
      </c>
      <c r="J8" s="169" t="str">
        <f>IFERROR(VLOOKUP(D8,DB!A:G,7,0),"")</f>
        <v/>
      </c>
      <c r="K8" s="172"/>
      <c r="L8" s="178" t="str">
        <f>IFERROR(VLOOKUP(D8,DB!A:I,9,0),"")</f>
        <v/>
      </c>
    </row>
    <row r="9" spans="1:16383" ht="31.5" customHeight="1">
      <c r="A9" s="174"/>
      <c r="B9" s="175" t="str">
        <f>IFERROR(VLOOKUP(D9,DB!A:K,11,0),"")</f>
        <v/>
      </c>
      <c r="C9" s="170"/>
      <c r="D9" s="175"/>
      <c r="E9" s="102"/>
      <c r="F9" s="177"/>
      <c r="G9" s="115">
        <f t="shared" ca="1" si="1"/>
        <v>45965.481847222225</v>
      </c>
      <c r="H9" s="177"/>
      <c r="I9" s="175" t="str">
        <f>IFERROR(VLOOKUP(D9,DB!A:F,6,0),"")</f>
        <v/>
      </c>
      <c r="J9" s="169" t="str">
        <f>IFERROR(VLOOKUP(D9,DB!A:G,7,0),"")</f>
        <v/>
      </c>
      <c r="K9" s="172"/>
      <c r="L9" s="178" t="str">
        <f>IFERROR(VLOOKUP(D9,DB!A:I,9,0),"")</f>
        <v/>
      </c>
    </row>
    <row r="10" spans="1:16383" ht="31.5" customHeight="1">
      <c r="A10" s="174"/>
      <c r="B10" s="175" t="str">
        <f>IFERROR(VLOOKUP(D10,DB!A:K,11,0),"")</f>
        <v/>
      </c>
      <c r="C10" s="170"/>
      <c r="D10" s="175"/>
      <c r="E10" s="102"/>
      <c r="F10" s="177"/>
      <c r="G10" s="115">
        <f t="shared" ca="1" si="1"/>
        <v>45965.481847222225</v>
      </c>
      <c r="H10" s="177"/>
      <c r="I10" s="175" t="str">
        <f>IFERROR(VLOOKUP(D10,DB!A:F,6,0),"")</f>
        <v/>
      </c>
      <c r="J10" s="169" t="str">
        <f>IFERROR(VLOOKUP(D10,DB!A:G,7,0),"")</f>
        <v/>
      </c>
      <c r="K10" s="172"/>
      <c r="L10" s="178" t="str">
        <f>IFERROR(VLOOKUP(D10,DB!A:I,9,0),"")</f>
        <v/>
      </c>
    </row>
    <row r="11" spans="1:16383" ht="31.5" customHeight="1">
      <c r="A11" s="174"/>
      <c r="B11" s="175" t="str">
        <f>IFERROR(VLOOKUP(D11,DB!A:K,11,0),"")</f>
        <v/>
      </c>
      <c r="C11" s="170"/>
      <c r="D11" s="175"/>
      <c r="E11" s="102"/>
      <c r="F11" s="177"/>
      <c r="G11" s="115">
        <f t="shared" ca="1" si="1"/>
        <v>45965.481847222225</v>
      </c>
      <c r="H11" s="177"/>
      <c r="I11" s="175" t="str">
        <f>IFERROR(VLOOKUP(D11,DB!A:F,6,0),"")</f>
        <v/>
      </c>
      <c r="J11" s="169" t="str">
        <f>IFERROR(VLOOKUP(D11,DB!A:G,7,0),"")</f>
        <v/>
      </c>
      <c r="K11" s="172"/>
      <c r="L11" s="178" t="str">
        <f>IFERROR(VLOOKUP(D11,DB!A:I,9,0),"")</f>
        <v/>
      </c>
    </row>
    <row r="12" spans="1:16383" ht="31.5" customHeight="1">
      <c r="A12" s="174"/>
      <c r="B12" s="175" t="str">
        <f>IFERROR(VLOOKUP(D12,DB!A:K,11,0),"")</f>
        <v/>
      </c>
      <c r="C12" s="170"/>
      <c r="D12" s="175"/>
      <c r="E12" s="102"/>
      <c r="F12" s="177"/>
      <c r="G12" s="115">
        <f t="shared" ca="1" si="1"/>
        <v>45965.481847222225</v>
      </c>
      <c r="H12" s="177"/>
      <c r="I12" s="175" t="str">
        <f>IFERROR(VLOOKUP(D12,DB!A:F,6,0),"")</f>
        <v/>
      </c>
      <c r="J12" s="169" t="str">
        <f>IFERROR(VLOOKUP(D12,DB!A:G,7,0),"")</f>
        <v/>
      </c>
      <c r="K12" s="172"/>
      <c r="L12" s="178" t="str">
        <f>IFERROR(VLOOKUP(D12,DB!A:I,9,0),"")</f>
        <v/>
      </c>
    </row>
    <row r="13" spans="1:16383" ht="31.5" customHeight="1">
      <c r="A13" s="174"/>
      <c r="B13" s="175" t="str">
        <f>IFERROR(VLOOKUP(D13,DB!A:K,11,0),"")</f>
        <v/>
      </c>
      <c r="C13" s="170"/>
      <c r="D13" s="175"/>
      <c r="E13" s="102"/>
      <c r="F13" s="177"/>
      <c r="G13" s="115">
        <f t="shared" ca="1" si="1"/>
        <v>45965.481847222225</v>
      </c>
      <c r="H13" s="177"/>
      <c r="I13" s="175" t="str">
        <f>IFERROR(VLOOKUP(D13,DB!A:F,6,0),"")</f>
        <v/>
      </c>
      <c r="J13" s="169" t="str">
        <f>IFERROR(VLOOKUP(D13,DB!A:G,7,0),"")</f>
        <v/>
      </c>
      <c r="K13" s="172"/>
      <c r="L13" s="178" t="str">
        <f>IFERROR(VLOOKUP(D13,DB!A:I,9,0),"")</f>
        <v/>
      </c>
    </row>
    <row r="14" spans="1:16383" ht="31.5" customHeight="1">
      <c r="A14" s="174"/>
      <c r="B14" s="175" t="str">
        <f>IFERROR(VLOOKUP(D14,DB!A:K,11,0),"")</f>
        <v/>
      </c>
      <c r="C14" s="170"/>
      <c r="D14" s="175"/>
      <c r="E14" s="102"/>
      <c r="F14" s="177"/>
      <c r="G14" s="115">
        <f t="shared" ca="1" si="1"/>
        <v>45965.481847222225</v>
      </c>
      <c r="H14" s="177"/>
      <c r="I14" s="175" t="str">
        <f>IFERROR(VLOOKUP(D14,DB!A:F,6,0),"")</f>
        <v/>
      </c>
      <c r="J14" s="169" t="str">
        <f>IFERROR(VLOOKUP(D14,DB!A:G,7,0),"")</f>
        <v/>
      </c>
      <c r="K14" s="172"/>
      <c r="L14" s="178" t="str">
        <f>IFERROR(VLOOKUP(D14,DB!A:I,9,0),"")</f>
        <v/>
      </c>
    </row>
    <row r="15" spans="1:16383" ht="31.5" customHeight="1">
      <c r="A15" s="174"/>
      <c r="B15" s="175" t="str">
        <f>IFERROR(VLOOKUP(D15,DB!A:K,11,0),"")</f>
        <v/>
      </c>
      <c r="C15" s="170"/>
      <c r="D15" s="175"/>
      <c r="E15" s="102"/>
      <c r="F15" s="177"/>
      <c r="G15" s="115">
        <f t="shared" ca="1" si="1"/>
        <v>45965.481847222225</v>
      </c>
      <c r="H15" s="177"/>
      <c r="I15" s="175" t="str">
        <f>IFERROR(VLOOKUP(D15,DB!A:F,6,0),"")</f>
        <v/>
      </c>
      <c r="J15" s="169" t="str">
        <f>IFERROR(VLOOKUP(D15,DB!A:G,7,0),"")</f>
        <v/>
      </c>
      <c r="K15" s="172"/>
      <c r="L15" s="178" t="str">
        <f>IFERROR(VLOOKUP(D15,DB!A:I,9,0),"")</f>
        <v/>
      </c>
    </row>
    <row r="16" spans="1:16383" ht="31.5" customHeight="1">
      <c r="A16" s="174"/>
      <c r="B16" s="175" t="str">
        <f>IFERROR(VLOOKUP(D16,DB!A:K,11,0),"")</f>
        <v/>
      </c>
      <c r="C16" s="170"/>
      <c r="D16" s="175"/>
      <c r="E16" s="102"/>
      <c r="F16" s="177"/>
      <c r="G16" s="115">
        <f t="shared" ca="1" si="1"/>
        <v>45965.481847222225</v>
      </c>
      <c r="H16" s="177"/>
      <c r="I16" s="175" t="str">
        <f>IFERROR(VLOOKUP(D16,DB!A:F,6,0),"")</f>
        <v/>
      </c>
      <c r="J16" s="169" t="str">
        <f>IFERROR(VLOOKUP(D16,DB!A:G,7,0),"")</f>
        <v/>
      </c>
      <c r="K16" s="172"/>
      <c r="L16" s="178" t="str">
        <f>IFERROR(VLOOKUP(D16,DB!A:I,9,0),"")</f>
        <v/>
      </c>
    </row>
    <row r="17" spans="1:12" ht="31.5" customHeight="1">
      <c r="A17" s="174"/>
      <c r="B17" s="175" t="str">
        <f>IFERROR(VLOOKUP(D17,DB!A:K,11,0),"")</f>
        <v/>
      </c>
      <c r="C17" s="170"/>
      <c r="D17" s="175"/>
      <c r="E17" s="102"/>
      <c r="F17" s="177"/>
      <c r="G17" s="115">
        <f t="shared" ca="1" si="1"/>
        <v>45965.481847222225</v>
      </c>
      <c r="H17" s="177"/>
      <c r="I17" s="175" t="str">
        <f>IFERROR(VLOOKUP(D17,DB!A:F,6,0),"")</f>
        <v/>
      </c>
      <c r="J17" s="169" t="str">
        <f>IFERROR(VLOOKUP(D17,DB!A:G,7,0),"")</f>
        <v/>
      </c>
      <c r="K17" s="172"/>
      <c r="L17" s="178" t="str">
        <f>IFERROR(VLOOKUP(D17,DB!A:I,9,0),"")</f>
        <v/>
      </c>
    </row>
    <row r="18" spans="1:12" ht="31.5" customHeight="1">
      <c r="A18" s="174"/>
      <c r="B18" s="175" t="str">
        <f>IFERROR(VLOOKUP(D18,DB!A:K,11,0),"")</f>
        <v/>
      </c>
      <c r="C18" s="170"/>
      <c r="D18" s="175"/>
      <c r="E18" s="102"/>
      <c r="F18" s="177"/>
      <c r="G18" s="115">
        <f t="shared" ca="1" si="1"/>
        <v>45965.481847222225</v>
      </c>
      <c r="H18" s="177"/>
      <c r="I18" s="175" t="str">
        <f>IFERROR(VLOOKUP(D18,DB!A:F,6,0),"")</f>
        <v/>
      </c>
      <c r="J18" s="169" t="str">
        <f>IFERROR(VLOOKUP(D18,DB!A:G,7,0),"")</f>
        <v/>
      </c>
      <c r="K18" s="172"/>
      <c r="L18" s="178" t="str">
        <f>IFERROR(VLOOKUP(D18,DB!A:I,9,0),"")</f>
        <v/>
      </c>
    </row>
    <row r="19" spans="1:12" ht="31.5" customHeight="1">
      <c r="A19" s="174"/>
      <c r="B19" s="175" t="str">
        <f>IFERROR(VLOOKUP(D19,DB!A:K,11,0),"")</f>
        <v/>
      </c>
      <c r="C19" s="170"/>
      <c r="D19" s="175"/>
      <c r="E19" s="102"/>
      <c r="F19" s="177"/>
      <c r="G19" s="115">
        <f t="shared" ca="1" si="1"/>
        <v>45965.481847222225</v>
      </c>
      <c r="H19" s="177"/>
      <c r="I19" s="175" t="str">
        <f>IFERROR(VLOOKUP(D19,DB!A:F,6,0),"")</f>
        <v/>
      </c>
      <c r="J19" s="169" t="str">
        <f>IFERROR(VLOOKUP(D19,DB!A:G,7,0),"")</f>
        <v/>
      </c>
      <c r="K19" s="172"/>
      <c r="L19" s="178" t="str">
        <f>IFERROR(VLOOKUP(D19,DB!A:I,9,0),"")</f>
        <v/>
      </c>
    </row>
    <row r="20" spans="1:12" ht="31.5" customHeight="1">
      <c r="A20" s="174"/>
      <c r="B20" s="175" t="str">
        <f>IFERROR(VLOOKUP(D20,DB!A:K,11,0),"")</f>
        <v/>
      </c>
      <c r="C20" s="170"/>
      <c r="D20" s="175"/>
      <c r="E20" s="102"/>
      <c r="F20" s="177"/>
      <c r="G20" s="115">
        <f t="shared" ca="1" si="1"/>
        <v>45965.481847222225</v>
      </c>
      <c r="H20" s="177"/>
      <c r="I20" s="175" t="str">
        <f>IFERROR(VLOOKUP(D20,DB!A:F,6,0),"")</f>
        <v/>
      </c>
      <c r="J20" s="169" t="str">
        <f>IFERROR(VLOOKUP(D20,DB!A:G,7,0),"")</f>
        <v/>
      </c>
      <c r="K20" s="172"/>
      <c r="L20" s="178" t="str">
        <f>IFERROR(VLOOKUP(D20,DB!A:I,9,0),"")</f>
        <v/>
      </c>
    </row>
    <row r="21" spans="1:12" ht="31.5" customHeight="1">
      <c r="A21" s="174"/>
      <c r="B21" s="175" t="str">
        <f>IFERROR(VLOOKUP(D21,DB!A:K,11,0),"")</f>
        <v/>
      </c>
      <c r="C21" s="170"/>
      <c r="D21" s="175"/>
      <c r="E21" s="102"/>
      <c r="F21" s="177"/>
      <c r="G21" s="115">
        <f t="shared" ca="1" si="1"/>
        <v>45965.481847222225</v>
      </c>
      <c r="H21" s="177"/>
      <c r="I21" s="175" t="str">
        <f>IFERROR(VLOOKUP(D21,DB!A:F,6,0),"")</f>
        <v/>
      </c>
      <c r="J21" s="169" t="str">
        <f>IFERROR(VLOOKUP(D21,DB!A:G,7,0),"")</f>
        <v/>
      </c>
      <c r="K21" s="172"/>
      <c r="L21" s="178" t="str">
        <f>IFERROR(VLOOKUP(D21,DB!A:I,9,0),"")</f>
        <v/>
      </c>
    </row>
    <row r="22" spans="1:12" ht="31.5" customHeight="1">
      <c r="A22" s="174"/>
      <c r="B22" s="175" t="str">
        <f>IFERROR(VLOOKUP(D22,DB!A:K,11,0),"")</f>
        <v/>
      </c>
      <c r="C22" s="170"/>
      <c r="D22" s="175"/>
      <c r="E22" s="102"/>
      <c r="F22" s="177"/>
      <c r="G22" s="115">
        <f t="shared" ca="1" si="1"/>
        <v>45965.481847222225</v>
      </c>
      <c r="H22" s="177"/>
      <c r="I22" s="175" t="str">
        <f>IFERROR(VLOOKUP(D22,DB!A:F,6,0),"")</f>
        <v/>
      </c>
      <c r="J22" s="169" t="str">
        <f>IFERROR(VLOOKUP(D22,DB!A:G,7,0),"")</f>
        <v/>
      </c>
      <c r="K22" s="172"/>
      <c r="L22" s="178" t="str">
        <f>IFERROR(VLOOKUP(D22,DB!A:I,9,0),"")</f>
        <v/>
      </c>
    </row>
    <row r="23" spans="1:12" ht="31.5" customHeight="1">
      <c r="A23" s="174"/>
      <c r="B23" s="175" t="str">
        <f>IFERROR(VLOOKUP(D23,DB!A:K,11,0),"")</f>
        <v/>
      </c>
      <c r="C23" s="170"/>
      <c r="D23" s="175"/>
      <c r="E23" s="102"/>
      <c r="F23" s="177"/>
      <c r="G23" s="115">
        <f t="shared" ca="1" si="1"/>
        <v>45965.481847222225</v>
      </c>
      <c r="H23" s="177"/>
      <c r="I23" s="175" t="str">
        <f>IFERROR(VLOOKUP(D23,DB!A:F,6,0),"")</f>
        <v/>
      </c>
      <c r="J23" s="169" t="str">
        <f>IFERROR(VLOOKUP(D23,DB!A:G,7,0),"")</f>
        <v/>
      </c>
      <c r="K23" s="172"/>
      <c r="L23" s="178" t="str">
        <f>IFERROR(VLOOKUP(D23,DB!A:I,9,0),"")</f>
        <v/>
      </c>
    </row>
    <row r="24" spans="1:12" ht="31.5" customHeight="1">
      <c r="A24" s="174"/>
      <c r="B24" s="175" t="str">
        <f>IFERROR(VLOOKUP(D24,DB!A:K,11,0),"")</f>
        <v/>
      </c>
      <c r="C24" s="170"/>
      <c r="D24" s="175"/>
      <c r="E24" s="102"/>
      <c r="F24" s="177"/>
      <c r="G24" s="115">
        <f t="shared" ca="1" si="1"/>
        <v>45965.481847222225</v>
      </c>
      <c r="H24" s="177"/>
      <c r="I24" s="175" t="str">
        <f>IFERROR(VLOOKUP(D24,DB!A:F,6,0),"")</f>
        <v/>
      </c>
      <c r="J24" s="169" t="str">
        <f>IFERROR(VLOOKUP(D24,DB!A:G,7,0),"")</f>
        <v/>
      </c>
      <c r="K24" s="172"/>
      <c r="L24" s="178" t="str">
        <f>IFERROR(VLOOKUP(D24,DB!A:I,9,0),"")</f>
        <v/>
      </c>
    </row>
    <row r="25" spans="1:12" ht="31.5" customHeight="1">
      <c r="A25" s="174"/>
      <c r="B25" s="175" t="str">
        <f>IFERROR(VLOOKUP(D25,DB!A:K,11,0),"")</f>
        <v/>
      </c>
      <c r="C25" s="170"/>
      <c r="D25" s="175"/>
      <c r="E25" s="102"/>
      <c r="F25" s="177"/>
      <c r="G25" s="115">
        <f t="shared" ca="1" si="1"/>
        <v>45965.481847222225</v>
      </c>
      <c r="H25" s="177"/>
      <c r="I25" s="175" t="str">
        <f>IFERROR(VLOOKUP(D25,DB!A:F,6,0),"")</f>
        <v/>
      </c>
      <c r="J25" s="169" t="str">
        <f>IFERROR(VLOOKUP(D25,DB!A:G,7,0),"")</f>
        <v/>
      </c>
      <c r="K25" s="172"/>
      <c r="L25" s="178" t="str">
        <f>IFERROR(VLOOKUP(D25,DB!A:I,9,0),"")</f>
        <v/>
      </c>
    </row>
    <row r="26" spans="1:12" ht="31.5" customHeight="1">
      <c r="A26" s="174"/>
      <c r="B26" s="175" t="str">
        <f>IFERROR(VLOOKUP(D26,DB!A:K,11,0),"")</f>
        <v/>
      </c>
      <c r="C26" s="170"/>
      <c r="D26" s="175"/>
      <c r="E26" s="102"/>
      <c r="F26" s="177"/>
      <c r="G26" s="115">
        <f t="shared" ca="1" si="1"/>
        <v>45965.481847222225</v>
      </c>
      <c r="H26" s="177"/>
      <c r="I26" s="175" t="str">
        <f>IFERROR(VLOOKUP(D26,DB!A:F,6,0),"")</f>
        <v/>
      </c>
      <c r="J26" s="169" t="str">
        <f>IFERROR(VLOOKUP(D26,DB!A:G,7,0),"")</f>
        <v/>
      </c>
      <c r="K26" s="172"/>
      <c r="L26" s="178" t="str">
        <f>IFERROR(VLOOKUP(D26,DB!A:I,9,0),"")</f>
        <v/>
      </c>
    </row>
    <row r="27" spans="1:12" ht="31.5" customHeight="1">
      <c r="A27" s="174"/>
      <c r="B27" s="175" t="str">
        <f>IFERROR(VLOOKUP(D27,DB!A:K,11,0),"")</f>
        <v/>
      </c>
      <c r="C27" s="170"/>
      <c r="D27" s="175"/>
      <c r="E27" s="102"/>
      <c r="F27" s="177"/>
      <c r="G27" s="115">
        <f t="shared" ca="1" si="1"/>
        <v>45965.481847222225</v>
      </c>
      <c r="H27" s="177"/>
      <c r="I27" s="175" t="str">
        <f>IFERROR(VLOOKUP(D27,DB!A:F,6,0),"")</f>
        <v/>
      </c>
      <c r="J27" s="169" t="str">
        <f>IFERROR(VLOOKUP(D27,DB!A:G,7,0),"")</f>
        <v/>
      </c>
      <c r="K27" s="172"/>
      <c r="L27" s="178" t="str">
        <f>IFERROR(VLOOKUP(D27,DB!A:I,9,0),"")</f>
        <v/>
      </c>
    </row>
    <row r="28" spans="1:12" ht="31.5" customHeight="1">
      <c r="A28" s="174"/>
      <c r="B28" s="175" t="str">
        <f>IFERROR(VLOOKUP(D28,DB!A:K,11,0),"")</f>
        <v/>
      </c>
      <c r="C28" s="170"/>
      <c r="D28" s="175"/>
      <c r="E28" s="102"/>
      <c r="F28" s="177"/>
      <c r="G28" s="115">
        <f t="shared" ca="1" si="1"/>
        <v>45965.481847222225</v>
      </c>
      <c r="H28" s="177"/>
      <c r="I28" s="175" t="str">
        <f>IFERROR(VLOOKUP(D28,DB!A:F,6,0),"")</f>
        <v/>
      </c>
      <c r="J28" s="169" t="str">
        <f>IFERROR(VLOOKUP(D28,DB!A:G,7,0),"")</f>
        <v/>
      </c>
      <c r="K28" s="172"/>
      <c r="L28" s="178" t="str">
        <f>IFERROR(VLOOKUP(D28,DB!A:I,9,0),"")</f>
        <v/>
      </c>
    </row>
    <row r="29" spans="1:12" ht="31.5" customHeight="1">
      <c r="A29" s="174"/>
      <c r="B29" s="175" t="str">
        <f>IFERROR(VLOOKUP(D29,DB!A:K,11,0),"")</f>
        <v/>
      </c>
      <c r="C29" s="170"/>
      <c r="D29" s="175"/>
      <c r="E29" s="176"/>
      <c r="F29" s="177"/>
      <c r="G29" s="115">
        <f t="shared" ca="1" si="1"/>
        <v>45965.481847222225</v>
      </c>
      <c r="H29" s="177"/>
      <c r="I29" s="175" t="str">
        <f>IFERROR(VLOOKUP(D29,DB!A:F,6,0),"")</f>
        <v/>
      </c>
      <c r="J29" s="169" t="str">
        <f>IFERROR(VLOOKUP(D29,DB!A:G,7,0),"")</f>
        <v/>
      </c>
      <c r="K29" s="172"/>
      <c r="L29" s="178" t="str">
        <f>IFERROR(VLOOKUP(D29,DB!A:I,9,0),"")</f>
        <v/>
      </c>
    </row>
    <row r="30" spans="1:12" ht="31.5" customHeight="1">
      <c r="A30" s="174"/>
      <c r="B30" s="175" t="str">
        <f>IFERROR(VLOOKUP(D30,DB!A:K,11,0),"")</f>
        <v/>
      </c>
      <c r="C30" s="170"/>
      <c r="D30" s="175"/>
      <c r="E30" s="176"/>
      <c r="F30" s="177"/>
      <c r="G30" s="115">
        <f t="shared" ca="1" si="1"/>
        <v>45965.481847222225</v>
      </c>
      <c r="H30" s="177"/>
      <c r="I30" s="175" t="str">
        <f>IFERROR(VLOOKUP(D30,DB!A:F,6,0),"")</f>
        <v/>
      </c>
      <c r="J30" s="169" t="str">
        <f>IFERROR(VLOOKUP(D30,DB!A:G,7,0),"")</f>
        <v/>
      </c>
      <c r="K30" s="172"/>
      <c r="L30" s="178" t="str">
        <f>IFERROR(VLOOKUP(D30,DB!A:I,9,0),"")</f>
        <v/>
      </c>
    </row>
    <row r="31" spans="1:12" ht="31.5" customHeight="1">
      <c r="A31" s="174"/>
      <c r="B31" s="175" t="str">
        <f>IFERROR(VLOOKUP(D31,DB!A:K,11,0),"")</f>
        <v/>
      </c>
      <c r="C31" s="170"/>
      <c r="D31" s="175"/>
      <c r="E31" s="176"/>
      <c r="F31" s="177"/>
      <c r="G31" s="115">
        <f t="shared" ca="1" si="1"/>
        <v>45965.481847222225</v>
      </c>
      <c r="H31" s="177"/>
      <c r="I31" s="175" t="str">
        <f>IFERROR(VLOOKUP(D31,DB!A:F,6,0),"")</f>
        <v/>
      </c>
      <c r="J31" s="169" t="str">
        <f>IFERROR(VLOOKUP(D31,DB!A:G,7,0),"")</f>
        <v/>
      </c>
      <c r="K31" s="172"/>
      <c r="L31" s="178" t="str">
        <f>IFERROR(VLOOKUP(D31,DB!A:I,9,0),"")</f>
        <v/>
      </c>
    </row>
    <row r="32" spans="1:12" ht="31.5" customHeight="1">
      <c r="A32" s="174"/>
      <c r="B32" s="175" t="str">
        <f>IFERROR(VLOOKUP(D32,DB!A:K,11,0),"")</f>
        <v/>
      </c>
      <c r="C32" s="170"/>
      <c r="D32" s="175"/>
      <c r="E32" s="176"/>
      <c r="F32" s="177"/>
      <c r="G32" s="115">
        <f t="shared" ca="1" si="1"/>
        <v>45965.481847222225</v>
      </c>
      <c r="H32" s="177"/>
      <c r="I32" s="175" t="str">
        <f>IFERROR(VLOOKUP(D32,DB!A:F,6,0),"")</f>
        <v/>
      </c>
      <c r="J32" s="169" t="str">
        <f>IFERROR(VLOOKUP(D32,DB!A:G,7,0),"")</f>
        <v/>
      </c>
      <c r="K32" s="172"/>
      <c r="L32" s="178" t="str">
        <f>IFERROR(VLOOKUP(D32,DB!A:I,9,0),"")</f>
        <v/>
      </c>
    </row>
    <row r="33" spans="1:12" ht="31.5" customHeight="1">
      <c r="A33" s="174"/>
      <c r="B33" s="175" t="str">
        <f>IFERROR(VLOOKUP(D33,DB!A:K,11,0),"")</f>
        <v/>
      </c>
      <c r="C33" s="170"/>
      <c r="D33" s="175"/>
      <c r="E33" s="176"/>
      <c r="F33" s="177"/>
      <c r="G33" s="115">
        <f t="shared" ca="1" si="1"/>
        <v>45965.481847222225</v>
      </c>
      <c r="H33" s="177"/>
      <c r="I33" s="175" t="str">
        <f>IFERROR(VLOOKUP(D33,DB!A:F,6,0),"")</f>
        <v/>
      </c>
      <c r="J33" s="169" t="str">
        <f>IFERROR(VLOOKUP(D33,DB!A:G,7,0),"")</f>
        <v/>
      </c>
      <c r="K33" s="172"/>
      <c r="L33" s="178" t="str">
        <f>IFERROR(VLOOKUP(D33,DB!A:I,9,0),"")</f>
        <v/>
      </c>
    </row>
    <row r="34" spans="1:12" ht="31.5" customHeight="1">
      <c r="A34" s="174"/>
      <c r="B34" s="175" t="str">
        <f>IFERROR(VLOOKUP(D34,DB!A:K,11,0),"")</f>
        <v/>
      </c>
      <c r="C34" s="170"/>
      <c r="D34" s="175"/>
      <c r="E34" s="176"/>
      <c r="F34" s="177"/>
      <c r="G34" s="115">
        <f t="shared" ca="1" si="1"/>
        <v>45965.481847222225</v>
      </c>
      <c r="H34" s="177"/>
      <c r="I34" s="175" t="str">
        <f>IFERROR(VLOOKUP(D34,DB!A:F,6,0),"")</f>
        <v/>
      </c>
      <c r="J34" s="169" t="str">
        <f>IFERROR(VLOOKUP(D34,DB!A:G,7,0),"")</f>
        <v/>
      </c>
      <c r="K34" s="172"/>
      <c r="L34" s="178" t="str">
        <f>IFERROR(VLOOKUP(D34,DB!A:I,9,0),"")</f>
        <v/>
      </c>
    </row>
    <row r="35" spans="1:12" ht="31.5" customHeight="1">
      <c r="A35" s="174"/>
      <c r="B35" s="175" t="str">
        <f>IFERROR(VLOOKUP(D35,DB!A:K,11,0),"")</f>
        <v/>
      </c>
      <c r="C35" s="170"/>
      <c r="D35" s="175"/>
      <c r="E35" s="176"/>
      <c r="F35" s="177"/>
      <c r="G35" s="115">
        <f t="shared" ca="1" si="1"/>
        <v>45965.481847222225</v>
      </c>
      <c r="H35" s="177"/>
      <c r="I35" s="175" t="str">
        <f>IFERROR(VLOOKUP(D35,DB!A:F,6,0),"")</f>
        <v/>
      </c>
      <c r="J35" s="169" t="str">
        <f>IFERROR(VLOOKUP(D35,DB!A:G,7,0),"")</f>
        <v/>
      </c>
      <c r="K35" s="172"/>
      <c r="L35" s="178" t="str">
        <f>IFERROR(VLOOKUP(D35,DB!A:I,9,0),"")</f>
        <v/>
      </c>
    </row>
    <row r="36" spans="1:12" ht="31.5" customHeight="1">
      <c r="A36" s="103"/>
      <c r="B36" s="102" t="str">
        <f>IFERROR(VLOOKUP(D36,DB!A:K,11,0),"")</f>
        <v/>
      </c>
      <c r="C36" s="104"/>
      <c r="D36" s="102"/>
      <c r="E36" s="105"/>
      <c r="F36" s="106"/>
      <c r="G36" s="76">
        <f ca="1">IFERROR(NOW()-F36,"-")</f>
        <v>45965.481847222225</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45965.481847222225</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45965.481847222225</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45965.481847222225</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45965.481847222225</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45965.481847222225</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45965.481847222225</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45965.481847222225</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45965.481847222225</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45965.481847222225</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45965.481847222225</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45965.481847222225</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45965.481847222225</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45965.481847222225</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45965.481847222225</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45965.481847222225</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45965.481847222225</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45965.481847222225</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45965.481847222225</v>
      </c>
      <c r="H54" s="106"/>
      <c r="I54" s="102" t="str">
        <f>IFERROR(VLOOKUP(D54,DB!A:F,6,0),"")</f>
        <v/>
      </c>
      <c r="J54" s="101" t="str">
        <f>IFERROR(VLOOKUP(D54,DB!A:G,7,0),"")</f>
        <v/>
      </c>
      <c r="K54" s="107"/>
      <c r="L54" s="108" t="str">
        <f>IFERROR(VLOOKUP(D54,DB!A:I,9,0),"")</f>
        <v/>
      </c>
    </row>
    <row r="55" spans="1:12" ht="31.5" customHeight="1">
      <c r="A55" s="103"/>
      <c r="B55" s="102" t="str">
        <f>IFERROR(VLOOKUP(D55,DB!A:K,11,0),"")</f>
        <v/>
      </c>
      <c r="C55" s="104"/>
      <c r="D55" s="102"/>
      <c r="E55" s="105"/>
      <c r="F55" s="106"/>
      <c r="G55" s="76">
        <f ca="1">IFERROR(NOW()-F55,"-")</f>
        <v>45965.481847222225</v>
      </c>
      <c r="H55" s="106"/>
      <c r="I55" s="102" t="str">
        <f>IFERROR(VLOOKUP(D55,DB!A:F,6,0),"")</f>
        <v/>
      </c>
      <c r="J55" s="101" t="str">
        <f>IFERROR(VLOOKUP(D55,DB!A:G,7,0),"")</f>
        <v/>
      </c>
      <c r="K55" s="107"/>
      <c r="L55" s="108" t="str">
        <f>IFERROR(VLOOKUP(D55,DB!A:I,9,0),"")</f>
        <v/>
      </c>
    </row>
  </sheetData>
  <dataValidations count="2">
    <dataValidation allowBlank="1" showInputMessage="1" showErrorMessage="1" sqref="E1" xr:uid="{380493DB-286A-4683-AF55-C78F04945A49}"/>
    <dataValidation type="list" allowBlank="1" showInputMessage="1" showErrorMessage="1" sqref="E2:E5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2025-11-04T08:36:19Z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